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385" windowHeight="648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L69" i="1" l="1"/>
  <c r="L68" i="1"/>
  <c r="L67" i="1"/>
  <c r="L66" i="1"/>
  <c r="L65" i="1"/>
  <c r="L64" i="1"/>
  <c r="L63" i="1"/>
  <c r="L62" i="1"/>
  <c r="G64" i="1"/>
  <c r="H64" i="1"/>
  <c r="H63" i="1"/>
  <c r="I63" i="1" s="1"/>
  <c r="G62" i="1"/>
  <c r="H62" i="1"/>
  <c r="F62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4" i="1"/>
  <c r="J3" i="1"/>
  <c r="I3" i="1"/>
  <c r="G63" i="1"/>
  <c r="F64" i="1"/>
  <c r="F63" i="1"/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3" i="1"/>
  <c r="J62" i="1" l="1"/>
  <c r="K64" i="1" s="1"/>
</calcChain>
</file>

<file path=xl/sharedStrings.xml><?xml version="1.0" encoding="utf-8"?>
<sst xmlns="http://schemas.openxmlformats.org/spreadsheetml/2006/main" count="370" uniqueCount="190">
  <si>
    <t>S004326</t>
  </si>
  <si>
    <t>5-а</t>
  </si>
  <si>
    <t>Гантулга</t>
  </si>
  <si>
    <t>Амин-Эрдэнэ</t>
  </si>
  <si>
    <t>S004568</t>
  </si>
  <si>
    <t>Тулга</t>
  </si>
  <si>
    <t>Ану</t>
  </si>
  <si>
    <t>S004569</t>
  </si>
  <si>
    <t>Алтанчимэг</t>
  </si>
  <si>
    <t>Анударь</t>
  </si>
  <si>
    <t>S004508</t>
  </si>
  <si>
    <t>Мөнхбаяр</t>
  </si>
  <si>
    <t>Анужин</t>
  </si>
  <si>
    <t>S004570</t>
  </si>
  <si>
    <t>Мөнх-Эрдэнэ</t>
  </si>
  <si>
    <t>S004605</t>
  </si>
  <si>
    <t>Даваажав</t>
  </si>
  <si>
    <t>Анхбаатар</t>
  </si>
  <si>
    <t>S004571</t>
  </si>
  <si>
    <t>Анхбаяр</t>
  </si>
  <si>
    <t>Аялгуу</t>
  </si>
  <si>
    <t>S004392</t>
  </si>
  <si>
    <t>Баттулга</t>
  </si>
  <si>
    <t>Батмөнх</t>
  </si>
  <si>
    <t>S004394</t>
  </si>
  <si>
    <t>Сайханбаяр</t>
  </si>
  <si>
    <t>Баяр-эрдэнэ</t>
  </si>
  <si>
    <t>S005721</t>
  </si>
  <si>
    <t>Мөнхбат</t>
  </si>
  <si>
    <t>Билгүүн</t>
  </si>
  <si>
    <t>S005145</t>
  </si>
  <si>
    <t>Ганзориг</t>
  </si>
  <si>
    <t>Дөлгөөн</t>
  </si>
  <si>
    <t>S004346</t>
  </si>
  <si>
    <t>Ганхуяг</t>
  </si>
  <si>
    <t>Зөнбилэг</t>
  </si>
  <si>
    <t>S004462</t>
  </si>
  <si>
    <t>Марал-Үжин</t>
  </si>
  <si>
    <t>S004581</t>
  </si>
  <si>
    <t>Идэрээ</t>
  </si>
  <si>
    <t>Мишээл</t>
  </si>
  <si>
    <t>S004408</t>
  </si>
  <si>
    <t>Баатар</t>
  </si>
  <si>
    <t>S004532</t>
  </si>
  <si>
    <t>Золбоо</t>
  </si>
  <si>
    <t>Мөнхжин</t>
  </si>
  <si>
    <t>S004609</t>
  </si>
  <si>
    <t>Сайнбилэг</t>
  </si>
  <si>
    <t>S004583</t>
  </si>
  <si>
    <t>Ганболд</t>
  </si>
  <si>
    <t>Мөнх-Оргил</t>
  </si>
  <si>
    <t>S004586</t>
  </si>
  <si>
    <t>Машбаяр</t>
  </si>
  <si>
    <t>Намуундарь</t>
  </si>
  <si>
    <t>S004414</t>
  </si>
  <si>
    <t>Төртогтох</t>
  </si>
  <si>
    <t>Нандинбилэг</t>
  </si>
  <si>
    <t>S004588</t>
  </si>
  <si>
    <t>Батцэцэг</t>
  </si>
  <si>
    <t>Нандинцэцэг</t>
  </si>
  <si>
    <t>S004476</t>
  </si>
  <si>
    <t>Ариунзаяа</t>
  </si>
  <si>
    <t>Номинболор</t>
  </si>
  <si>
    <t>S004590</t>
  </si>
  <si>
    <t>Одонсүх</t>
  </si>
  <si>
    <t>Номин-Эрдэнэ</t>
  </si>
  <si>
    <t>S004587</t>
  </si>
  <si>
    <t>Золжаргал</t>
  </si>
  <si>
    <t>Номуундарь</t>
  </si>
  <si>
    <t>S004592</t>
  </si>
  <si>
    <t>Одхүү</t>
  </si>
  <si>
    <t>Оджаргал</t>
  </si>
  <si>
    <t>S004478</t>
  </si>
  <si>
    <t>Баясгалан</t>
  </si>
  <si>
    <t>Оюу</t>
  </si>
  <si>
    <t>S004593</t>
  </si>
  <si>
    <t>Сайнзаяа</t>
  </si>
  <si>
    <t>Оюу-Эрдэнэ</t>
  </si>
  <si>
    <t>S004359</t>
  </si>
  <si>
    <t>Жавхлант</t>
  </si>
  <si>
    <t>Өнөболд</t>
  </si>
  <si>
    <t>S004539</t>
  </si>
  <si>
    <t>Баярхүү</t>
  </si>
  <si>
    <t>Содбаяр</t>
  </si>
  <si>
    <t>S004361</t>
  </si>
  <si>
    <t>Пүрэвжав</t>
  </si>
  <si>
    <t>Сондор</t>
  </si>
  <si>
    <t>S004421</t>
  </si>
  <si>
    <t>Мөнхсайхан</t>
  </si>
  <si>
    <t>Суут</t>
  </si>
  <si>
    <t>S004480</t>
  </si>
  <si>
    <t>Ууганбаяр</t>
  </si>
  <si>
    <t>Сэмүүн</t>
  </si>
  <si>
    <t>S004483</t>
  </si>
  <si>
    <t>Нямдорж</t>
  </si>
  <si>
    <t>Төгөлдөр</t>
  </si>
  <si>
    <t>S004595</t>
  </si>
  <si>
    <t>Доржпалам</t>
  </si>
  <si>
    <t>S004596</t>
  </si>
  <si>
    <t>Билэгсайхан</t>
  </si>
  <si>
    <t>Түвшинбаяр</t>
  </si>
  <si>
    <t>S006353</t>
  </si>
  <si>
    <t>Эрдэнэбат</t>
  </si>
  <si>
    <t>Тэлмүүн</t>
  </si>
  <si>
    <t>S004621</t>
  </si>
  <si>
    <t>Тэлмүүнсүрэн</t>
  </si>
  <si>
    <t>S004542</t>
  </si>
  <si>
    <t>Бат-Эрдэнэ</t>
  </si>
  <si>
    <t>Тэмүүжин</t>
  </si>
  <si>
    <t>S006354</t>
  </si>
  <si>
    <t>Батбаяр</t>
  </si>
  <si>
    <t>S004598</t>
  </si>
  <si>
    <t>Найрамдал</t>
  </si>
  <si>
    <t>Тэмүүлэн</t>
  </si>
  <si>
    <t>S004602</t>
  </si>
  <si>
    <t>Даваадагва</t>
  </si>
  <si>
    <t>Ханбулаг</t>
  </si>
  <si>
    <t>S004489</t>
  </si>
  <si>
    <t>Оюунбилэг</t>
  </si>
  <si>
    <t>Хичээнгүй</t>
  </si>
  <si>
    <t>S004603</t>
  </si>
  <si>
    <t>Дашдаваа</t>
  </si>
  <si>
    <t>Хишигзул</t>
  </si>
  <si>
    <t>S004546</t>
  </si>
  <si>
    <t>Самбуудорж</t>
  </si>
  <si>
    <t>Хулан</t>
  </si>
  <si>
    <t>S004607</t>
  </si>
  <si>
    <t>Бат-Өлзий</t>
  </si>
  <si>
    <t>Хүслэн</t>
  </si>
  <si>
    <t>S004608</t>
  </si>
  <si>
    <t>Дэлгэрбаатар</t>
  </si>
  <si>
    <t>S004384</t>
  </si>
  <si>
    <t>Идэрбат</t>
  </si>
  <si>
    <t>Чингүүн</t>
  </si>
  <si>
    <t>S004753</t>
  </si>
  <si>
    <t>Түмэнжаргал</t>
  </si>
  <si>
    <t>S004372</t>
  </si>
  <si>
    <t>Чулуунбат</t>
  </si>
  <si>
    <t>S004375</t>
  </si>
  <si>
    <t>Эмүжин</t>
  </si>
  <si>
    <t>S004436</t>
  </si>
  <si>
    <t>Эрдэнэсүрэн</t>
  </si>
  <si>
    <t>Энгүүн</t>
  </si>
  <si>
    <t>S004554</t>
  </si>
  <si>
    <t>Лхагвасүрэн</t>
  </si>
  <si>
    <t>Энх-Амгалан</t>
  </si>
  <si>
    <t>S004612</t>
  </si>
  <si>
    <t>Энхжаргал</t>
  </si>
  <si>
    <t>S004378</t>
  </si>
  <si>
    <t>Энхжин</t>
  </si>
  <si>
    <t>S004614</t>
  </si>
  <si>
    <t>Бүрэнмэнд</t>
  </si>
  <si>
    <t>Энхтүшиг</t>
  </si>
  <si>
    <t>S004623</t>
  </si>
  <si>
    <t>Энх-Эрдэнэ</t>
  </si>
  <si>
    <t>s006682</t>
  </si>
  <si>
    <t>Бархүү</t>
  </si>
  <si>
    <t>Энэрэл</t>
  </si>
  <si>
    <t>S004618</t>
  </si>
  <si>
    <t>Баатархүү</t>
  </si>
  <si>
    <t>Ялгуун</t>
  </si>
  <si>
    <t>унших чадварыг ойлгох</t>
  </si>
  <si>
    <t>Бичих чадвар</t>
  </si>
  <si>
    <t>хувь</t>
  </si>
  <si>
    <t>авах оноо</t>
  </si>
  <si>
    <t>авсан оноо</t>
  </si>
  <si>
    <t>Хувилбар</t>
  </si>
  <si>
    <t xml:space="preserve">овог </t>
  </si>
  <si>
    <t>нэр</t>
  </si>
  <si>
    <t>код</t>
  </si>
  <si>
    <t>анги</t>
  </si>
  <si>
    <t>VIII</t>
  </si>
  <si>
    <t>VII</t>
  </si>
  <si>
    <t>VI</t>
  </si>
  <si>
    <t>V</t>
  </si>
  <si>
    <t>IV</t>
  </si>
  <si>
    <t>III</t>
  </si>
  <si>
    <t>II</t>
  </si>
  <si>
    <t>I</t>
  </si>
  <si>
    <t>авсан</t>
  </si>
  <si>
    <t>авах</t>
  </si>
  <si>
    <t>гүйцэтгэл</t>
  </si>
  <si>
    <t>A</t>
  </si>
  <si>
    <t>B</t>
  </si>
  <si>
    <t>чөл</t>
  </si>
  <si>
    <t>өвч</t>
  </si>
  <si>
    <t>А</t>
  </si>
  <si>
    <t>Задгайдаалгавар</t>
  </si>
  <si>
    <t>5а ангийн монгол хэлний хичээлийн 2-р улирлын мэдлэг чадварын үнэлгээ    2019-12-12</t>
  </si>
  <si>
    <t>түвшин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</si>
</sst>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/>
    <xf numFmtId="0" fontId="0" fillId="2" borderId="1" xfId="0" applyFill="1" applyBorder="1" applyAlignment="1">
      <alignment horizontal="center" vertical="center"/>
    </xf>
    <xf numFmtId="9" fontId="0" fillId="2" borderId="1" xfId="1" applyFont="1" applyFill="1" applyBorder="1" applyAlignment="1">
      <alignment horizontal="center" vertical="center"/>
    </xf>
    <xf numFmtId="2" fontId="0" fillId="0" borderId="1" xfId="0" applyNumberFormat="1" applyBorder="1"/>
    <xf numFmtId="0" fontId="0" fillId="0" borderId="1" xfId="0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tabSelected="1" topLeftCell="A4" zoomScale="80" zoomScaleNormal="80" workbookViewId="0">
      <selection activeCell="L2" sqref="L2"/>
    </sheetView>
  </sheetViews>
  <sheetFormatPr defaultRowHeight="15" x14ac:dyDescent="0.25"/>
  <cols>
    <col min="2" max="2" width="5" customWidth="1"/>
    <col min="3" max="3" width="11.140625" customWidth="1"/>
    <col min="4" max="4" width="15.7109375" customWidth="1"/>
    <col min="5" max="5" width="6.42578125" customWidth="1"/>
    <col min="6" max="6" width="7" customWidth="1"/>
    <col min="7" max="7" width="7.42578125" customWidth="1"/>
    <col min="8" max="8" width="7.5703125" customWidth="1"/>
    <col min="9" max="9" width="8.5703125" customWidth="1"/>
    <col min="10" max="10" width="8.140625" customWidth="1"/>
    <col min="11" max="11" width="6.7109375" customWidth="1"/>
    <col min="12" max="12" width="9.28515625" customWidth="1"/>
  </cols>
  <sheetData>
    <row r="1" spans="1:12" ht="20.25" customHeight="1" x14ac:dyDescent="0.25">
      <c r="A1" s="15" t="s">
        <v>188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8.5" customHeight="1" x14ac:dyDescent="0.25">
      <c r="A2" s="3" t="s">
        <v>169</v>
      </c>
      <c r="B2" s="6" t="s">
        <v>170</v>
      </c>
      <c r="C2" s="6" t="s">
        <v>167</v>
      </c>
      <c r="D2" s="6" t="s">
        <v>168</v>
      </c>
      <c r="E2" s="7" t="s">
        <v>166</v>
      </c>
      <c r="F2" s="5" t="s">
        <v>161</v>
      </c>
      <c r="G2" s="5" t="s">
        <v>187</v>
      </c>
      <c r="H2" s="5" t="s">
        <v>162</v>
      </c>
      <c r="I2" s="5" t="s">
        <v>164</v>
      </c>
      <c r="J2" s="5" t="s">
        <v>165</v>
      </c>
      <c r="K2" s="2" t="s">
        <v>163</v>
      </c>
      <c r="L2" s="5" t="s">
        <v>189</v>
      </c>
    </row>
    <row r="3" spans="1:12" x14ac:dyDescent="0.25">
      <c r="A3" s="3"/>
      <c r="B3" s="8"/>
      <c r="C3" s="8"/>
      <c r="D3" s="8"/>
      <c r="E3" s="9"/>
      <c r="F3" s="10">
        <v>7</v>
      </c>
      <c r="G3" s="11">
        <v>16</v>
      </c>
      <c r="H3" s="11">
        <v>20</v>
      </c>
      <c r="I3" s="11">
        <f>SUM(F3:H3)</f>
        <v>43</v>
      </c>
      <c r="J3" s="11">
        <f>SUM(F3:H3)</f>
        <v>43</v>
      </c>
      <c r="K3" s="12">
        <f>J3/I3</f>
        <v>1</v>
      </c>
      <c r="L3" s="11"/>
    </row>
    <row r="4" spans="1:12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182</v>
      </c>
      <c r="F4" s="1">
        <v>3</v>
      </c>
      <c r="G4" s="3">
        <v>14</v>
      </c>
      <c r="H4" s="3">
        <v>18.5</v>
      </c>
      <c r="I4" s="3">
        <v>43</v>
      </c>
      <c r="J4" s="14">
        <f>SUM(F4:H4)</f>
        <v>35.5</v>
      </c>
      <c r="K4" s="4">
        <f t="shared" ref="K4:K61" si="0">J4/I4</f>
        <v>0.82558139534883723</v>
      </c>
      <c r="L4" s="3" t="s">
        <v>172</v>
      </c>
    </row>
    <row r="5" spans="1:12" x14ac:dyDescent="0.25">
      <c r="A5" s="1" t="s">
        <v>4</v>
      </c>
      <c r="B5" s="1" t="s">
        <v>1</v>
      </c>
      <c r="C5" s="1" t="s">
        <v>5</v>
      </c>
      <c r="D5" s="1" t="s">
        <v>6</v>
      </c>
      <c r="E5" s="1" t="s">
        <v>183</v>
      </c>
      <c r="F5" s="1">
        <v>7</v>
      </c>
      <c r="G5" s="3">
        <v>15</v>
      </c>
      <c r="H5" s="3">
        <v>18.5</v>
      </c>
      <c r="I5" s="3">
        <v>43</v>
      </c>
      <c r="J5" s="14">
        <f t="shared" ref="J5:J61" si="1">SUM(F5:H5)</f>
        <v>40.5</v>
      </c>
      <c r="K5" s="4">
        <f t="shared" si="0"/>
        <v>0.94186046511627908</v>
      </c>
      <c r="L5" s="3" t="s">
        <v>171</v>
      </c>
    </row>
    <row r="6" spans="1:12" x14ac:dyDescent="0.25">
      <c r="A6" s="1" t="s">
        <v>7</v>
      </c>
      <c r="B6" s="1" t="s">
        <v>1</v>
      </c>
      <c r="C6" s="1" t="s">
        <v>8</v>
      </c>
      <c r="D6" s="1" t="s">
        <v>9</v>
      </c>
      <c r="E6" s="1" t="s">
        <v>183</v>
      </c>
      <c r="F6" s="1">
        <v>7</v>
      </c>
      <c r="G6" s="3">
        <v>15</v>
      </c>
      <c r="H6" s="3">
        <v>18.600000000000001</v>
      </c>
      <c r="I6" s="3">
        <v>43</v>
      </c>
      <c r="J6" s="14">
        <f t="shared" si="1"/>
        <v>40.6</v>
      </c>
      <c r="K6" s="4">
        <f t="shared" si="0"/>
        <v>0.94418604651162796</v>
      </c>
      <c r="L6" s="3" t="s">
        <v>171</v>
      </c>
    </row>
    <row r="7" spans="1:12" x14ac:dyDescent="0.25">
      <c r="A7" s="1" t="s">
        <v>10</v>
      </c>
      <c r="B7" s="1" t="s">
        <v>1</v>
      </c>
      <c r="C7" s="1" t="s">
        <v>11</v>
      </c>
      <c r="D7" s="1" t="s">
        <v>12</v>
      </c>
      <c r="E7" s="1" t="s">
        <v>182</v>
      </c>
      <c r="F7" s="1">
        <v>5</v>
      </c>
      <c r="G7" s="3">
        <v>12</v>
      </c>
      <c r="H7" s="3">
        <v>18.2</v>
      </c>
      <c r="I7" s="3">
        <v>43</v>
      </c>
      <c r="J7" s="14">
        <f t="shared" si="1"/>
        <v>35.200000000000003</v>
      </c>
      <c r="K7" s="4">
        <f t="shared" si="0"/>
        <v>0.8186046511627908</v>
      </c>
      <c r="L7" s="3" t="s">
        <v>172</v>
      </c>
    </row>
    <row r="8" spans="1:12" x14ac:dyDescent="0.25">
      <c r="A8" s="1" t="s">
        <v>13</v>
      </c>
      <c r="B8" s="1" t="s">
        <v>1</v>
      </c>
      <c r="C8" s="1" t="s">
        <v>14</v>
      </c>
      <c r="D8" s="1" t="s">
        <v>12</v>
      </c>
      <c r="E8" s="1" t="s">
        <v>182</v>
      </c>
      <c r="F8" s="1">
        <v>3</v>
      </c>
      <c r="G8" s="3">
        <v>13.5</v>
      </c>
      <c r="H8" s="3">
        <v>17.600000000000001</v>
      </c>
      <c r="I8" s="3">
        <v>43</v>
      </c>
      <c r="J8" s="14">
        <f t="shared" si="1"/>
        <v>34.1</v>
      </c>
      <c r="K8" s="4">
        <f t="shared" si="0"/>
        <v>0.7930232558139535</v>
      </c>
      <c r="L8" s="3" t="s">
        <v>173</v>
      </c>
    </row>
    <row r="9" spans="1:12" x14ac:dyDescent="0.25">
      <c r="A9" s="1" t="s">
        <v>15</v>
      </c>
      <c r="B9" s="1" t="s">
        <v>1</v>
      </c>
      <c r="C9" s="1" t="s">
        <v>16</v>
      </c>
      <c r="D9" s="1" t="s">
        <v>17</v>
      </c>
      <c r="E9" s="1" t="s">
        <v>183</v>
      </c>
      <c r="F9" s="1">
        <v>2</v>
      </c>
      <c r="G9" s="3">
        <v>13</v>
      </c>
      <c r="H9" s="3">
        <v>13.6</v>
      </c>
      <c r="I9" s="3">
        <v>43</v>
      </c>
      <c r="J9" s="14">
        <f t="shared" si="1"/>
        <v>28.6</v>
      </c>
      <c r="K9" s="4">
        <f t="shared" si="0"/>
        <v>0.66511627906976745</v>
      </c>
      <c r="L9" s="3" t="s">
        <v>174</v>
      </c>
    </row>
    <row r="10" spans="1:12" x14ac:dyDescent="0.25">
      <c r="A10" s="1" t="s">
        <v>18</v>
      </c>
      <c r="B10" s="1" t="s">
        <v>1</v>
      </c>
      <c r="C10" s="1" t="s">
        <v>19</v>
      </c>
      <c r="D10" s="1" t="s">
        <v>20</v>
      </c>
      <c r="E10" s="1" t="s">
        <v>182</v>
      </c>
      <c r="F10" s="1">
        <v>5</v>
      </c>
      <c r="G10" s="3">
        <v>11</v>
      </c>
      <c r="H10" s="3">
        <v>19.399999999999999</v>
      </c>
      <c r="I10" s="3">
        <v>43</v>
      </c>
      <c r="J10" s="14">
        <f t="shared" si="1"/>
        <v>35.4</v>
      </c>
      <c r="K10" s="4">
        <f t="shared" si="0"/>
        <v>0.82325581395348835</v>
      </c>
      <c r="L10" s="3" t="s">
        <v>172</v>
      </c>
    </row>
    <row r="11" spans="1:12" x14ac:dyDescent="0.25">
      <c r="A11" s="1" t="s">
        <v>21</v>
      </c>
      <c r="B11" s="1" t="s">
        <v>1</v>
      </c>
      <c r="C11" s="1" t="s">
        <v>22</v>
      </c>
      <c r="D11" s="1" t="s">
        <v>23</v>
      </c>
      <c r="E11" s="1" t="s">
        <v>182</v>
      </c>
      <c r="F11" s="1">
        <v>5</v>
      </c>
      <c r="G11" s="3">
        <v>15</v>
      </c>
      <c r="H11" s="3">
        <v>18.5</v>
      </c>
      <c r="I11" s="3">
        <v>43</v>
      </c>
      <c r="J11" s="14">
        <f t="shared" si="1"/>
        <v>38.5</v>
      </c>
      <c r="K11" s="4">
        <f t="shared" si="0"/>
        <v>0.89534883720930236</v>
      </c>
      <c r="L11" s="3" t="s">
        <v>171</v>
      </c>
    </row>
    <row r="12" spans="1:12" x14ac:dyDescent="0.25">
      <c r="A12" s="1" t="s">
        <v>24</v>
      </c>
      <c r="B12" s="1" t="s">
        <v>1</v>
      </c>
      <c r="C12" s="1" t="s">
        <v>25</v>
      </c>
      <c r="D12" s="1" t="s">
        <v>26</v>
      </c>
      <c r="E12" s="1" t="s">
        <v>183</v>
      </c>
      <c r="F12" s="1">
        <v>5</v>
      </c>
      <c r="G12" s="3">
        <v>13.5</v>
      </c>
      <c r="H12" s="3">
        <v>16.2</v>
      </c>
      <c r="I12" s="3">
        <v>43</v>
      </c>
      <c r="J12" s="14">
        <f t="shared" si="1"/>
        <v>34.700000000000003</v>
      </c>
      <c r="K12" s="4">
        <f t="shared" si="0"/>
        <v>0.80697674418604659</v>
      </c>
      <c r="L12" s="3" t="s">
        <v>172</v>
      </c>
    </row>
    <row r="13" spans="1:12" x14ac:dyDescent="0.25">
      <c r="A13" s="1" t="s">
        <v>27</v>
      </c>
      <c r="B13" s="1" t="s">
        <v>1</v>
      </c>
      <c r="C13" s="1" t="s">
        <v>28</v>
      </c>
      <c r="D13" s="1" t="s">
        <v>29</v>
      </c>
      <c r="E13" s="1" t="s">
        <v>182</v>
      </c>
      <c r="F13" s="1">
        <v>5</v>
      </c>
      <c r="G13" s="3">
        <v>12.5</v>
      </c>
      <c r="H13" s="3">
        <v>18.7</v>
      </c>
      <c r="I13" s="3">
        <v>43</v>
      </c>
      <c r="J13" s="14">
        <f t="shared" si="1"/>
        <v>36.200000000000003</v>
      </c>
      <c r="K13" s="4">
        <f t="shared" si="0"/>
        <v>0.8418604651162791</v>
      </c>
      <c r="L13" s="3" t="s">
        <v>172</v>
      </c>
    </row>
    <row r="14" spans="1:12" x14ac:dyDescent="0.25">
      <c r="A14" s="1" t="s">
        <v>30</v>
      </c>
      <c r="B14" s="1" t="s">
        <v>1</v>
      </c>
      <c r="C14" s="1" t="s">
        <v>31</v>
      </c>
      <c r="D14" s="1" t="s">
        <v>32</v>
      </c>
      <c r="E14" s="1" t="s">
        <v>182</v>
      </c>
      <c r="F14" s="1">
        <v>6</v>
      </c>
      <c r="G14" s="3">
        <v>14</v>
      </c>
      <c r="H14" s="3">
        <v>19.5</v>
      </c>
      <c r="I14" s="3">
        <v>43</v>
      </c>
      <c r="J14" s="14">
        <f t="shared" si="1"/>
        <v>39.5</v>
      </c>
      <c r="K14" s="4">
        <f t="shared" si="0"/>
        <v>0.91860465116279066</v>
      </c>
      <c r="L14" s="3" t="s">
        <v>171</v>
      </c>
    </row>
    <row r="15" spans="1:12" x14ac:dyDescent="0.25">
      <c r="A15" s="1" t="s">
        <v>33</v>
      </c>
      <c r="B15" s="1" t="s">
        <v>1</v>
      </c>
      <c r="C15" s="1" t="s">
        <v>34</v>
      </c>
      <c r="D15" s="1" t="s">
        <v>35</v>
      </c>
      <c r="E15" s="1" t="s">
        <v>183</v>
      </c>
      <c r="F15" s="1">
        <v>6</v>
      </c>
      <c r="G15" s="3">
        <v>15</v>
      </c>
      <c r="H15" s="3">
        <v>19.100000000000001</v>
      </c>
      <c r="I15" s="3">
        <v>43</v>
      </c>
      <c r="J15" s="14">
        <f t="shared" si="1"/>
        <v>40.1</v>
      </c>
      <c r="K15" s="4">
        <f t="shared" si="0"/>
        <v>0.93255813953488376</v>
      </c>
      <c r="L15" s="3" t="s">
        <v>171</v>
      </c>
    </row>
    <row r="16" spans="1:12" x14ac:dyDescent="0.25">
      <c r="A16" s="1" t="s">
        <v>36</v>
      </c>
      <c r="B16" s="1" t="s">
        <v>1</v>
      </c>
      <c r="C16" s="1" t="s">
        <v>31</v>
      </c>
      <c r="D16" s="1" t="s">
        <v>37</v>
      </c>
      <c r="E16" s="1" t="s">
        <v>183</v>
      </c>
      <c r="F16" s="1">
        <v>7</v>
      </c>
      <c r="G16" s="3">
        <v>15</v>
      </c>
      <c r="H16" s="3">
        <v>18.5</v>
      </c>
      <c r="I16" s="3">
        <v>43</v>
      </c>
      <c r="J16" s="14">
        <f t="shared" si="1"/>
        <v>40.5</v>
      </c>
      <c r="K16" s="4">
        <f t="shared" si="0"/>
        <v>0.94186046511627908</v>
      </c>
      <c r="L16" s="3" t="s">
        <v>171</v>
      </c>
    </row>
    <row r="17" spans="1:12" x14ac:dyDescent="0.25">
      <c r="A17" s="1" t="s">
        <v>38</v>
      </c>
      <c r="B17" s="1" t="s">
        <v>1</v>
      </c>
      <c r="C17" s="1" t="s">
        <v>39</v>
      </c>
      <c r="D17" s="1" t="s">
        <v>40</v>
      </c>
      <c r="E17" s="1" t="s">
        <v>183</v>
      </c>
      <c r="F17" s="1">
        <v>7</v>
      </c>
      <c r="G17" s="3">
        <v>14.5</v>
      </c>
      <c r="H17" s="3">
        <v>12.5</v>
      </c>
      <c r="I17" s="3">
        <v>43</v>
      </c>
      <c r="J17" s="14">
        <f t="shared" si="1"/>
        <v>34</v>
      </c>
      <c r="K17" s="4">
        <f t="shared" si="0"/>
        <v>0.79069767441860461</v>
      </c>
      <c r="L17" s="3" t="s">
        <v>173</v>
      </c>
    </row>
    <row r="18" spans="1:12" x14ac:dyDescent="0.25">
      <c r="A18" s="1" t="s">
        <v>41</v>
      </c>
      <c r="B18" s="1" t="s">
        <v>1</v>
      </c>
      <c r="C18" s="1" t="s">
        <v>42</v>
      </c>
      <c r="D18" s="1" t="s">
        <v>11</v>
      </c>
      <c r="E18" s="1" t="s">
        <v>182</v>
      </c>
      <c r="F18" s="1">
        <v>3</v>
      </c>
      <c r="G18" s="3">
        <v>11.5</v>
      </c>
      <c r="H18" s="3">
        <v>15.6</v>
      </c>
      <c r="I18" s="3">
        <v>43</v>
      </c>
      <c r="J18" s="14">
        <f t="shared" si="1"/>
        <v>30.1</v>
      </c>
      <c r="K18" s="4">
        <f t="shared" si="0"/>
        <v>0.70000000000000007</v>
      </c>
      <c r="L18" s="3" t="s">
        <v>174</v>
      </c>
    </row>
    <row r="19" spans="1:12" x14ac:dyDescent="0.25">
      <c r="A19" s="1" t="s">
        <v>43</v>
      </c>
      <c r="B19" s="1" t="s">
        <v>1</v>
      </c>
      <c r="C19" s="1" t="s">
        <v>44</v>
      </c>
      <c r="D19" s="1" t="s">
        <v>45</v>
      </c>
      <c r="E19" s="1" t="s">
        <v>182</v>
      </c>
      <c r="F19" s="1">
        <v>4</v>
      </c>
      <c r="G19" s="3">
        <v>12</v>
      </c>
      <c r="H19" s="3">
        <v>17.399999999999999</v>
      </c>
      <c r="I19" s="3">
        <v>43</v>
      </c>
      <c r="J19" s="14">
        <f t="shared" si="1"/>
        <v>33.4</v>
      </c>
      <c r="K19" s="4">
        <f t="shared" si="0"/>
        <v>0.77674418604651163</v>
      </c>
      <c r="L19" s="3" t="s">
        <v>173</v>
      </c>
    </row>
    <row r="20" spans="1:12" x14ac:dyDescent="0.25">
      <c r="A20" s="1" t="s">
        <v>46</v>
      </c>
      <c r="B20" s="1" t="s">
        <v>1</v>
      </c>
      <c r="C20" s="1" t="s">
        <v>47</v>
      </c>
      <c r="D20" s="1" t="s">
        <v>45</v>
      </c>
      <c r="E20" s="1" t="s">
        <v>183</v>
      </c>
      <c r="F20" s="1">
        <v>7</v>
      </c>
      <c r="G20" s="3">
        <v>15</v>
      </c>
      <c r="H20" s="3">
        <v>19.5</v>
      </c>
      <c r="I20" s="3">
        <v>43</v>
      </c>
      <c r="J20" s="14">
        <f t="shared" si="1"/>
        <v>41.5</v>
      </c>
      <c r="K20" s="4">
        <f t="shared" si="0"/>
        <v>0.96511627906976749</v>
      </c>
      <c r="L20" s="3" t="s">
        <v>171</v>
      </c>
    </row>
    <row r="21" spans="1:12" x14ac:dyDescent="0.25">
      <c r="A21" s="1" t="s">
        <v>48</v>
      </c>
      <c r="B21" s="1" t="s">
        <v>1</v>
      </c>
      <c r="C21" s="1" t="s">
        <v>49</v>
      </c>
      <c r="D21" s="1" t="s">
        <v>50</v>
      </c>
      <c r="E21" s="1" t="s">
        <v>182</v>
      </c>
      <c r="F21" s="1">
        <v>7</v>
      </c>
      <c r="G21" s="3">
        <v>14</v>
      </c>
      <c r="H21" s="3">
        <v>14.5</v>
      </c>
      <c r="I21" s="3">
        <v>43</v>
      </c>
      <c r="J21" s="14">
        <f t="shared" si="1"/>
        <v>35.5</v>
      </c>
      <c r="K21" s="4">
        <f t="shared" si="0"/>
        <v>0.82558139534883723</v>
      </c>
      <c r="L21" s="3" t="s">
        <v>172</v>
      </c>
    </row>
    <row r="22" spans="1:12" x14ac:dyDescent="0.25">
      <c r="A22" s="1" t="s">
        <v>51</v>
      </c>
      <c r="B22" s="1" t="s">
        <v>1</v>
      </c>
      <c r="C22" s="1" t="s">
        <v>52</v>
      </c>
      <c r="D22" s="1" t="s">
        <v>53</v>
      </c>
      <c r="E22" s="1" t="s">
        <v>183</v>
      </c>
      <c r="F22" s="1">
        <v>3</v>
      </c>
      <c r="G22" s="3">
        <v>16</v>
      </c>
      <c r="H22" s="3">
        <v>19</v>
      </c>
      <c r="I22" s="3">
        <v>43</v>
      </c>
      <c r="J22" s="14">
        <f t="shared" si="1"/>
        <v>38</v>
      </c>
      <c r="K22" s="4">
        <f t="shared" si="0"/>
        <v>0.88372093023255816</v>
      </c>
      <c r="L22" s="3" t="s">
        <v>172</v>
      </c>
    </row>
    <row r="23" spans="1:12" x14ac:dyDescent="0.25">
      <c r="A23" s="1" t="s">
        <v>54</v>
      </c>
      <c r="B23" s="1" t="s">
        <v>1</v>
      </c>
      <c r="C23" s="1" t="s">
        <v>55</v>
      </c>
      <c r="D23" s="1" t="s">
        <v>56</v>
      </c>
      <c r="E23" s="1" t="s">
        <v>183</v>
      </c>
      <c r="F23" s="1">
        <v>5</v>
      </c>
      <c r="G23" s="3">
        <v>16</v>
      </c>
      <c r="H23" s="3">
        <v>18</v>
      </c>
      <c r="I23" s="3">
        <v>43</v>
      </c>
      <c r="J23" s="14">
        <f t="shared" si="1"/>
        <v>39</v>
      </c>
      <c r="K23" s="4">
        <f t="shared" si="0"/>
        <v>0.90697674418604646</v>
      </c>
      <c r="L23" s="3" t="s">
        <v>171</v>
      </c>
    </row>
    <row r="24" spans="1:12" x14ac:dyDescent="0.25">
      <c r="A24" s="1" t="s">
        <v>57</v>
      </c>
      <c r="B24" s="1" t="s">
        <v>1</v>
      </c>
      <c r="C24" s="1" t="s">
        <v>58</v>
      </c>
      <c r="D24" s="1" t="s">
        <v>59</v>
      </c>
      <c r="E24" s="1" t="s">
        <v>182</v>
      </c>
      <c r="F24" s="1">
        <v>5</v>
      </c>
      <c r="G24" s="3">
        <v>15.5</v>
      </c>
      <c r="H24" s="3">
        <v>16</v>
      </c>
      <c r="I24" s="3">
        <v>43</v>
      </c>
      <c r="J24" s="14">
        <f t="shared" si="1"/>
        <v>36.5</v>
      </c>
      <c r="K24" s="4">
        <f t="shared" si="0"/>
        <v>0.84883720930232553</v>
      </c>
      <c r="L24" s="3" t="s">
        <v>172</v>
      </c>
    </row>
    <row r="25" spans="1:12" x14ac:dyDescent="0.25">
      <c r="A25" s="1" t="s">
        <v>60</v>
      </c>
      <c r="B25" s="1" t="s">
        <v>1</v>
      </c>
      <c r="C25" s="1" t="s">
        <v>61</v>
      </c>
      <c r="D25" s="1" t="s">
        <v>62</v>
      </c>
      <c r="E25" s="1"/>
      <c r="F25" s="1"/>
      <c r="G25" s="3"/>
      <c r="H25" s="3"/>
      <c r="I25" s="3"/>
      <c r="J25" s="14"/>
      <c r="K25" s="4" t="s">
        <v>185</v>
      </c>
      <c r="L25" s="3"/>
    </row>
    <row r="26" spans="1:12" x14ac:dyDescent="0.25">
      <c r="A26" s="1" t="s">
        <v>63</v>
      </c>
      <c r="B26" s="1" t="s">
        <v>1</v>
      </c>
      <c r="C26" s="1" t="s">
        <v>64</v>
      </c>
      <c r="D26" s="1" t="s">
        <v>65</v>
      </c>
      <c r="E26" s="1" t="s">
        <v>183</v>
      </c>
      <c r="F26" s="1">
        <v>6</v>
      </c>
      <c r="G26" s="3">
        <v>15</v>
      </c>
      <c r="H26" s="3">
        <v>18.7</v>
      </c>
      <c r="I26" s="3">
        <v>43</v>
      </c>
      <c r="J26" s="14">
        <f t="shared" si="1"/>
        <v>39.700000000000003</v>
      </c>
      <c r="K26" s="4">
        <f t="shared" si="0"/>
        <v>0.92325581395348844</v>
      </c>
      <c r="L26" s="3" t="s">
        <v>171</v>
      </c>
    </row>
    <row r="27" spans="1:12" x14ac:dyDescent="0.25">
      <c r="A27" s="1" t="s">
        <v>66</v>
      </c>
      <c r="B27" s="1" t="s">
        <v>1</v>
      </c>
      <c r="C27" s="1" t="s">
        <v>67</v>
      </c>
      <c r="D27" s="1" t="s">
        <v>68</v>
      </c>
      <c r="E27" s="1" t="s">
        <v>183</v>
      </c>
      <c r="F27" s="1">
        <v>4</v>
      </c>
      <c r="G27" s="3">
        <v>13.5</v>
      </c>
      <c r="H27" s="3">
        <v>12.7</v>
      </c>
      <c r="I27" s="3">
        <v>43</v>
      </c>
      <c r="J27" s="14">
        <f t="shared" si="1"/>
        <v>30.2</v>
      </c>
      <c r="K27" s="4">
        <f t="shared" si="0"/>
        <v>0.70232558139534884</v>
      </c>
      <c r="L27" s="3" t="s">
        <v>173</v>
      </c>
    </row>
    <row r="28" spans="1:12" x14ac:dyDescent="0.25">
      <c r="A28" s="1" t="s">
        <v>69</v>
      </c>
      <c r="B28" s="1" t="s">
        <v>1</v>
      </c>
      <c r="C28" s="1" t="s">
        <v>70</v>
      </c>
      <c r="D28" s="1" t="s">
        <v>71</v>
      </c>
      <c r="E28" s="1" t="s">
        <v>182</v>
      </c>
      <c r="F28" s="1">
        <v>5</v>
      </c>
      <c r="G28" s="3">
        <v>14</v>
      </c>
      <c r="H28" s="3">
        <v>15.5</v>
      </c>
      <c r="I28" s="3">
        <v>43</v>
      </c>
      <c r="J28" s="14">
        <f t="shared" si="1"/>
        <v>34.5</v>
      </c>
      <c r="K28" s="4">
        <f t="shared" si="0"/>
        <v>0.80232558139534882</v>
      </c>
      <c r="L28" s="3" t="s">
        <v>172</v>
      </c>
    </row>
    <row r="29" spans="1:12" x14ac:dyDescent="0.25">
      <c r="A29" s="1" t="s">
        <v>72</v>
      </c>
      <c r="B29" s="1" t="s">
        <v>1</v>
      </c>
      <c r="C29" s="1" t="s">
        <v>73</v>
      </c>
      <c r="D29" s="1" t="s">
        <v>74</v>
      </c>
      <c r="E29" s="1" t="s">
        <v>183</v>
      </c>
      <c r="F29" s="1">
        <v>6</v>
      </c>
      <c r="G29" s="3">
        <v>15</v>
      </c>
      <c r="H29" s="3">
        <v>20</v>
      </c>
      <c r="I29" s="3">
        <v>43</v>
      </c>
      <c r="J29" s="14">
        <f t="shared" si="1"/>
        <v>41</v>
      </c>
      <c r="K29" s="4">
        <f t="shared" si="0"/>
        <v>0.95348837209302328</v>
      </c>
      <c r="L29" s="3" t="s">
        <v>171</v>
      </c>
    </row>
    <row r="30" spans="1:12" x14ac:dyDescent="0.25">
      <c r="A30" s="1" t="s">
        <v>75</v>
      </c>
      <c r="B30" s="1" t="s">
        <v>1</v>
      </c>
      <c r="C30" s="1" t="s">
        <v>76</v>
      </c>
      <c r="D30" s="1" t="s">
        <v>77</v>
      </c>
      <c r="E30" s="1" t="s">
        <v>186</v>
      </c>
      <c r="F30" s="1">
        <v>5</v>
      </c>
      <c r="G30" s="3">
        <v>15</v>
      </c>
      <c r="H30" s="3">
        <v>18.5</v>
      </c>
      <c r="I30" s="3">
        <v>43</v>
      </c>
      <c r="J30" s="14">
        <f t="shared" si="1"/>
        <v>38.5</v>
      </c>
      <c r="K30" s="4">
        <f t="shared" si="0"/>
        <v>0.89534883720930236</v>
      </c>
      <c r="L30" s="3" t="s">
        <v>171</v>
      </c>
    </row>
    <row r="31" spans="1:12" x14ac:dyDescent="0.25">
      <c r="A31" s="1" t="s">
        <v>78</v>
      </c>
      <c r="B31" s="1" t="s">
        <v>1</v>
      </c>
      <c r="C31" s="1" t="s">
        <v>79</v>
      </c>
      <c r="D31" s="1" t="s">
        <v>80</v>
      </c>
      <c r="E31" s="1" t="s">
        <v>183</v>
      </c>
      <c r="F31" s="1">
        <v>5</v>
      </c>
      <c r="G31" s="3">
        <v>16</v>
      </c>
      <c r="H31" s="3">
        <v>18.399999999999999</v>
      </c>
      <c r="I31" s="3">
        <v>43</v>
      </c>
      <c r="J31" s="14">
        <f t="shared" si="1"/>
        <v>39.4</v>
      </c>
      <c r="K31" s="4">
        <f t="shared" si="0"/>
        <v>0.91627906976744178</v>
      </c>
      <c r="L31" s="3" t="s">
        <v>171</v>
      </c>
    </row>
    <row r="32" spans="1:12" x14ac:dyDescent="0.25">
      <c r="A32" s="1" t="s">
        <v>81</v>
      </c>
      <c r="B32" s="1" t="s">
        <v>1</v>
      </c>
      <c r="C32" s="1" t="s">
        <v>82</v>
      </c>
      <c r="D32" s="1" t="s">
        <v>83</v>
      </c>
      <c r="E32" s="1" t="s">
        <v>182</v>
      </c>
      <c r="F32" s="1">
        <v>5</v>
      </c>
      <c r="G32" s="3">
        <v>15.5</v>
      </c>
      <c r="H32" s="3">
        <v>18</v>
      </c>
      <c r="I32" s="3">
        <v>43</v>
      </c>
      <c r="J32" s="14">
        <f t="shared" si="1"/>
        <v>38.5</v>
      </c>
      <c r="K32" s="4">
        <f t="shared" si="0"/>
        <v>0.89534883720930236</v>
      </c>
      <c r="L32" s="3" t="s">
        <v>171</v>
      </c>
    </row>
    <row r="33" spans="1:12" x14ac:dyDescent="0.25">
      <c r="A33" s="1" t="s">
        <v>84</v>
      </c>
      <c r="B33" s="1" t="s">
        <v>1</v>
      </c>
      <c r="C33" s="1" t="s">
        <v>85</v>
      </c>
      <c r="D33" s="1" t="s">
        <v>86</v>
      </c>
      <c r="E33" s="1" t="s">
        <v>183</v>
      </c>
      <c r="F33" s="1">
        <v>6</v>
      </c>
      <c r="G33" s="3">
        <v>16</v>
      </c>
      <c r="H33" s="3">
        <v>18.899999999999999</v>
      </c>
      <c r="I33" s="3">
        <v>43</v>
      </c>
      <c r="J33" s="14">
        <f t="shared" si="1"/>
        <v>40.9</v>
      </c>
      <c r="K33" s="4">
        <f t="shared" si="0"/>
        <v>0.9511627906976744</v>
      </c>
      <c r="L33" s="3" t="s">
        <v>171</v>
      </c>
    </row>
    <row r="34" spans="1:12" x14ac:dyDescent="0.25">
      <c r="A34" s="1" t="s">
        <v>87</v>
      </c>
      <c r="B34" s="1" t="s">
        <v>1</v>
      </c>
      <c r="C34" s="1" t="s">
        <v>88</v>
      </c>
      <c r="D34" s="1" t="s">
        <v>89</v>
      </c>
      <c r="E34" s="1" t="s">
        <v>182</v>
      </c>
      <c r="F34" s="1">
        <v>6</v>
      </c>
      <c r="G34" s="3">
        <v>15</v>
      </c>
      <c r="H34" s="3">
        <v>18.5</v>
      </c>
      <c r="I34" s="3">
        <v>43</v>
      </c>
      <c r="J34" s="14">
        <f t="shared" si="1"/>
        <v>39.5</v>
      </c>
      <c r="K34" s="4">
        <f t="shared" si="0"/>
        <v>0.91860465116279066</v>
      </c>
      <c r="L34" s="3" t="s">
        <v>171</v>
      </c>
    </row>
    <row r="35" spans="1:12" x14ac:dyDescent="0.25">
      <c r="A35" s="1" t="s">
        <v>90</v>
      </c>
      <c r="B35" s="1" t="s">
        <v>1</v>
      </c>
      <c r="C35" s="1" t="s">
        <v>91</v>
      </c>
      <c r="D35" s="1" t="s">
        <v>92</v>
      </c>
      <c r="E35" s="1" t="s">
        <v>183</v>
      </c>
      <c r="F35" s="1">
        <v>4</v>
      </c>
      <c r="G35" s="3">
        <v>14</v>
      </c>
      <c r="H35" s="3">
        <v>17.8</v>
      </c>
      <c r="I35" s="3">
        <v>43</v>
      </c>
      <c r="J35" s="14">
        <f t="shared" si="1"/>
        <v>35.799999999999997</v>
      </c>
      <c r="K35" s="4">
        <f t="shared" si="0"/>
        <v>0.83255813953488367</v>
      </c>
      <c r="L35" s="3" t="s">
        <v>174</v>
      </c>
    </row>
    <row r="36" spans="1:12" x14ac:dyDescent="0.25">
      <c r="A36" s="1" t="s">
        <v>93</v>
      </c>
      <c r="B36" s="1" t="s">
        <v>1</v>
      </c>
      <c r="C36" s="1" t="s">
        <v>94</v>
      </c>
      <c r="D36" s="1" t="s">
        <v>95</v>
      </c>
      <c r="E36" s="1" t="s">
        <v>183</v>
      </c>
      <c r="F36" s="1">
        <v>2</v>
      </c>
      <c r="G36" s="3">
        <v>16</v>
      </c>
      <c r="H36" s="3">
        <v>16.5</v>
      </c>
      <c r="I36" s="3">
        <v>43</v>
      </c>
      <c r="J36" s="14">
        <f t="shared" si="1"/>
        <v>34.5</v>
      </c>
      <c r="K36" s="4">
        <f t="shared" si="0"/>
        <v>0.80232558139534882</v>
      </c>
      <c r="L36" s="3" t="s">
        <v>172</v>
      </c>
    </row>
    <row r="37" spans="1:12" x14ac:dyDescent="0.25">
      <c r="A37" s="1" t="s">
        <v>96</v>
      </c>
      <c r="B37" s="1" t="s">
        <v>1</v>
      </c>
      <c r="C37" s="1" t="s">
        <v>97</v>
      </c>
      <c r="D37" s="1" t="s">
        <v>95</v>
      </c>
      <c r="E37" s="1" t="s">
        <v>183</v>
      </c>
      <c r="F37" s="1">
        <v>6</v>
      </c>
      <c r="G37" s="3">
        <v>15</v>
      </c>
      <c r="H37" s="3">
        <v>17.5</v>
      </c>
      <c r="I37" s="3">
        <v>43</v>
      </c>
      <c r="J37" s="14">
        <f t="shared" si="1"/>
        <v>38.5</v>
      </c>
      <c r="K37" s="4">
        <f t="shared" si="0"/>
        <v>0.89534883720930236</v>
      </c>
      <c r="L37" s="3" t="s">
        <v>171</v>
      </c>
    </row>
    <row r="38" spans="1:12" x14ac:dyDescent="0.25">
      <c r="A38" s="1" t="s">
        <v>98</v>
      </c>
      <c r="B38" s="1" t="s">
        <v>1</v>
      </c>
      <c r="C38" s="1" t="s">
        <v>99</v>
      </c>
      <c r="D38" s="1" t="s">
        <v>100</v>
      </c>
      <c r="E38" s="1" t="s">
        <v>183</v>
      </c>
      <c r="F38" s="1">
        <v>7</v>
      </c>
      <c r="G38" s="3">
        <v>16</v>
      </c>
      <c r="H38" s="3">
        <v>19.399999999999999</v>
      </c>
      <c r="I38" s="3">
        <v>43</v>
      </c>
      <c r="J38" s="14">
        <f t="shared" si="1"/>
        <v>42.4</v>
      </c>
      <c r="K38" s="4">
        <f t="shared" si="0"/>
        <v>0.98604651162790691</v>
      </c>
      <c r="L38" s="3" t="s">
        <v>171</v>
      </c>
    </row>
    <row r="39" spans="1:12" x14ac:dyDescent="0.25">
      <c r="A39" s="1" t="s">
        <v>101</v>
      </c>
      <c r="B39" s="1" t="s">
        <v>1</v>
      </c>
      <c r="C39" s="1" t="s">
        <v>102</v>
      </c>
      <c r="D39" s="1" t="s">
        <v>103</v>
      </c>
      <c r="E39" s="1" t="s">
        <v>183</v>
      </c>
      <c r="F39" s="1">
        <v>5</v>
      </c>
      <c r="G39" s="3">
        <v>16</v>
      </c>
      <c r="H39" s="3">
        <v>16.100000000000001</v>
      </c>
      <c r="I39" s="3">
        <v>43</v>
      </c>
      <c r="J39" s="14">
        <f t="shared" si="1"/>
        <v>37.1</v>
      </c>
      <c r="K39" s="4">
        <f t="shared" si="0"/>
        <v>0.86279069767441863</v>
      </c>
      <c r="L39" s="3" t="s">
        <v>172</v>
      </c>
    </row>
    <row r="40" spans="1:12" x14ac:dyDescent="0.25">
      <c r="A40" s="1" t="s">
        <v>104</v>
      </c>
      <c r="B40" s="1" t="s">
        <v>1</v>
      </c>
      <c r="C40" s="1" t="s">
        <v>49</v>
      </c>
      <c r="D40" s="1" t="s">
        <v>105</v>
      </c>
      <c r="E40" s="1" t="s">
        <v>182</v>
      </c>
      <c r="F40" s="1">
        <v>4</v>
      </c>
      <c r="G40" s="3">
        <v>12.5</v>
      </c>
      <c r="H40" s="3">
        <v>14.8</v>
      </c>
      <c r="I40" s="3">
        <v>43</v>
      </c>
      <c r="J40" s="14">
        <f t="shared" si="1"/>
        <v>31.3</v>
      </c>
      <c r="K40" s="4">
        <f t="shared" si="0"/>
        <v>0.72790697674418603</v>
      </c>
      <c r="L40" s="3" t="s">
        <v>173</v>
      </c>
    </row>
    <row r="41" spans="1:12" x14ac:dyDescent="0.25">
      <c r="A41" s="1" t="s">
        <v>106</v>
      </c>
      <c r="B41" s="1" t="s">
        <v>1</v>
      </c>
      <c r="C41" s="1" t="s">
        <v>107</v>
      </c>
      <c r="D41" s="1" t="s">
        <v>108</v>
      </c>
      <c r="E41" s="1" t="s">
        <v>182</v>
      </c>
      <c r="F41" s="1">
        <v>5</v>
      </c>
      <c r="G41" s="3">
        <v>14</v>
      </c>
      <c r="H41" s="3">
        <v>18.7</v>
      </c>
      <c r="I41" s="3">
        <v>43</v>
      </c>
      <c r="J41" s="14">
        <f t="shared" si="1"/>
        <v>37.700000000000003</v>
      </c>
      <c r="K41" s="4">
        <f t="shared" si="0"/>
        <v>0.87674418604651172</v>
      </c>
      <c r="L41" s="3" t="s">
        <v>172</v>
      </c>
    </row>
    <row r="42" spans="1:12" x14ac:dyDescent="0.25">
      <c r="A42" s="1" t="s">
        <v>109</v>
      </c>
      <c r="B42" s="1" t="s">
        <v>1</v>
      </c>
      <c r="C42" s="1" t="s">
        <v>110</v>
      </c>
      <c r="D42" s="1" t="s">
        <v>108</v>
      </c>
      <c r="E42" s="1" t="s">
        <v>183</v>
      </c>
      <c r="F42" s="1">
        <v>5</v>
      </c>
      <c r="G42" s="3">
        <v>14.5</v>
      </c>
      <c r="H42" s="3">
        <v>12.5</v>
      </c>
      <c r="I42" s="3">
        <v>43</v>
      </c>
      <c r="J42" s="14">
        <f t="shared" si="1"/>
        <v>32</v>
      </c>
      <c r="K42" s="4">
        <f t="shared" si="0"/>
        <v>0.7441860465116279</v>
      </c>
      <c r="L42" s="3" t="s">
        <v>173</v>
      </c>
    </row>
    <row r="43" spans="1:12" x14ac:dyDescent="0.25">
      <c r="A43" s="1" t="s">
        <v>111</v>
      </c>
      <c r="B43" s="1" t="s">
        <v>1</v>
      </c>
      <c r="C43" s="1" t="s">
        <v>112</v>
      </c>
      <c r="D43" s="1" t="s">
        <v>113</v>
      </c>
      <c r="E43" s="1" t="s">
        <v>182</v>
      </c>
      <c r="F43" s="1">
        <v>3</v>
      </c>
      <c r="G43" s="3">
        <v>10.5</v>
      </c>
      <c r="H43" s="3">
        <v>13.6</v>
      </c>
      <c r="I43" s="3">
        <v>43</v>
      </c>
      <c r="J43" s="14">
        <f t="shared" si="1"/>
        <v>27.1</v>
      </c>
      <c r="K43" s="4">
        <f t="shared" si="0"/>
        <v>0.63023255813953494</v>
      </c>
      <c r="L43" s="3" t="s">
        <v>174</v>
      </c>
    </row>
    <row r="44" spans="1:12" x14ac:dyDescent="0.25">
      <c r="A44" s="1" t="s">
        <v>114</v>
      </c>
      <c r="B44" s="1" t="s">
        <v>1</v>
      </c>
      <c r="C44" s="1" t="s">
        <v>115</v>
      </c>
      <c r="D44" s="1" t="s">
        <v>116</v>
      </c>
      <c r="E44" s="1"/>
      <c r="F44" s="1"/>
      <c r="G44" s="3"/>
      <c r="H44" s="3"/>
      <c r="I44" s="3"/>
      <c r="J44" s="14">
        <f t="shared" si="1"/>
        <v>0</v>
      </c>
      <c r="K44" s="4" t="s">
        <v>184</v>
      </c>
      <c r="L44" s="3"/>
    </row>
    <row r="45" spans="1:12" x14ac:dyDescent="0.25">
      <c r="A45" s="1" t="s">
        <v>117</v>
      </c>
      <c r="B45" s="1" t="s">
        <v>1</v>
      </c>
      <c r="C45" s="1" t="s">
        <v>118</v>
      </c>
      <c r="D45" s="1" t="s">
        <v>119</v>
      </c>
      <c r="E45" s="1" t="s">
        <v>182</v>
      </c>
      <c r="F45" s="1">
        <v>4</v>
      </c>
      <c r="G45" s="3">
        <v>14.5</v>
      </c>
      <c r="H45" s="3">
        <v>18.600000000000001</v>
      </c>
      <c r="I45" s="3">
        <v>43</v>
      </c>
      <c r="J45" s="14">
        <f t="shared" si="1"/>
        <v>37.1</v>
      </c>
      <c r="K45" s="4">
        <f t="shared" si="0"/>
        <v>0.86279069767441863</v>
      </c>
      <c r="L45" s="3" t="s">
        <v>172</v>
      </c>
    </row>
    <row r="46" spans="1:12" x14ac:dyDescent="0.25">
      <c r="A46" s="1" t="s">
        <v>120</v>
      </c>
      <c r="B46" s="1" t="s">
        <v>1</v>
      </c>
      <c r="C46" s="1" t="s">
        <v>121</v>
      </c>
      <c r="D46" s="1" t="s">
        <v>122</v>
      </c>
      <c r="E46" s="1" t="s">
        <v>182</v>
      </c>
      <c r="F46" s="1">
        <v>3</v>
      </c>
      <c r="G46" s="3">
        <v>10</v>
      </c>
      <c r="H46" s="3">
        <v>17.2</v>
      </c>
      <c r="I46" s="3">
        <v>43</v>
      </c>
      <c r="J46" s="14">
        <f t="shared" si="1"/>
        <v>30.2</v>
      </c>
      <c r="K46" s="4">
        <f t="shared" si="0"/>
        <v>0.70232558139534884</v>
      </c>
      <c r="L46" s="3" t="s">
        <v>173</v>
      </c>
    </row>
    <row r="47" spans="1:12" x14ac:dyDescent="0.25">
      <c r="A47" s="1" t="s">
        <v>123</v>
      </c>
      <c r="B47" s="1" t="s">
        <v>1</v>
      </c>
      <c r="C47" s="1" t="s">
        <v>124</v>
      </c>
      <c r="D47" s="1" t="s">
        <v>125</v>
      </c>
      <c r="E47" s="1" t="s">
        <v>182</v>
      </c>
      <c r="F47" s="1">
        <v>3</v>
      </c>
      <c r="G47" s="3">
        <v>12</v>
      </c>
      <c r="H47" s="3">
        <v>18</v>
      </c>
      <c r="I47" s="3">
        <v>43</v>
      </c>
      <c r="J47" s="14">
        <f t="shared" si="1"/>
        <v>33</v>
      </c>
      <c r="K47" s="4">
        <f t="shared" si="0"/>
        <v>0.76744186046511631</v>
      </c>
      <c r="L47" s="3" t="s">
        <v>173</v>
      </c>
    </row>
    <row r="48" spans="1:12" x14ac:dyDescent="0.25">
      <c r="A48" s="1" t="s">
        <v>126</v>
      </c>
      <c r="B48" s="1" t="s">
        <v>1</v>
      </c>
      <c r="C48" s="1" t="s">
        <v>127</v>
      </c>
      <c r="D48" s="1" t="s">
        <v>128</v>
      </c>
      <c r="E48" s="1" t="s">
        <v>182</v>
      </c>
      <c r="F48" s="1">
        <v>4</v>
      </c>
      <c r="G48" s="3">
        <v>14</v>
      </c>
      <c r="H48" s="3">
        <v>17.399999999999999</v>
      </c>
      <c r="I48" s="3">
        <v>43</v>
      </c>
      <c r="J48" s="14">
        <f t="shared" si="1"/>
        <v>35.4</v>
      </c>
      <c r="K48" s="4">
        <f t="shared" si="0"/>
        <v>0.82325581395348835</v>
      </c>
      <c r="L48" s="3" t="s">
        <v>172</v>
      </c>
    </row>
    <row r="49" spans="1:12" x14ac:dyDescent="0.25">
      <c r="A49" s="1" t="s">
        <v>129</v>
      </c>
      <c r="B49" s="1" t="s">
        <v>1</v>
      </c>
      <c r="C49" s="1" t="s">
        <v>130</v>
      </c>
      <c r="D49" s="1" t="s">
        <v>128</v>
      </c>
      <c r="E49" s="1" t="s">
        <v>182</v>
      </c>
      <c r="F49" s="1">
        <v>5</v>
      </c>
      <c r="G49" s="3">
        <v>12.5</v>
      </c>
      <c r="H49" s="3">
        <v>19.3</v>
      </c>
      <c r="I49" s="3">
        <v>43</v>
      </c>
      <c r="J49" s="14">
        <f t="shared" si="1"/>
        <v>36.799999999999997</v>
      </c>
      <c r="K49" s="4">
        <f t="shared" si="0"/>
        <v>0.85581395348837208</v>
      </c>
      <c r="L49" s="3" t="s">
        <v>172</v>
      </c>
    </row>
    <row r="50" spans="1:12" x14ac:dyDescent="0.25">
      <c r="A50" s="1" t="s">
        <v>131</v>
      </c>
      <c r="B50" s="1" t="s">
        <v>1</v>
      </c>
      <c r="C50" s="1" t="s">
        <v>132</v>
      </c>
      <c r="D50" s="1" t="s">
        <v>133</v>
      </c>
      <c r="E50" s="1" t="s">
        <v>183</v>
      </c>
      <c r="F50" s="1">
        <v>7</v>
      </c>
      <c r="G50" s="3">
        <v>16</v>
      </c>
      <c r="H50" s="3">
        <v>13.8</v>
      </c>
      <c r="I50" s="3">
        <v>43</v>
      </c>
      <c r="J50" s="14">
        <f t="shared" si="1"/>
        <v>36.799999999999997</v>
      </c>
      <c r="K50" s="4">
        <f t="shared" si="0"/>
        <v>0.85581395348837208</v>
      </c>
      <c r="L50" s="3" t="s">
        <v>172</v>
      </c>
    </row>
    <row r="51" spans="1:12" x14ac:dyDescent="0.25">
      <c r="A51" s="1" t="s">
        <v>134</v>
      </c>
      <c r="B51" s="1" t="s">
        <v>1</v>
      </c>
      <c r="C51" s="1" t="s">
        <v>135</v>
      </c>
      <c r="D51" s="1" t="s">
        <v>133</v>
      </c>
      <c r="E51" s="1" t="s">
        <v>183</v>
      </c>
      <c r="F51" s="1">
        <v>7</v>
      </c>
      <c r="G51" s="3">
        <v>15</v>
      </c>
      <c r="H51" s="3">
        <v>17.5</v>
      </c>
      <c r="I51" s="3">
        <v>43</v>
      </c>
      <c r="J51" s="14">
        <f t="shared" si="1"/>
        <v>39.5</v>
      </c>
      <c r="K51" s="4">
        <f t="shared" si="0"/>
        <v>0.91860465116279066</v>
      </c>
      <c r="L51" s="3" t="s">
        <v>171</v>
      </c>
    </row>
    <row r="52" spans="1:12" x14ac:dyDescent="0.25">
      <c r="A52" s="1" t="s">
        <v>136</v>
      </c>
      <c r="B52" s="1" t="s">
        <v>1</v>
      </c>
      <c r="C52" s="1" t="s">
        <v>118</v>
      </c>
      <c r="D52" s="1" t="s">
        <v>137</v>
      </c>
      <c r="E52" s="1" t="s">
        <v>182</v>
      </c>
      <c r="F52" s="1">
        <v>4</v>
      </c>
      <c r="G52" s="3">
        <v>14</v>
      </c>
      <c r="H52" s="3">
        <v>16.5</v>
      </c>
      <c r="I52" s="3">
        <v>43</v>
      </c>
      <c r="J52" s="14">
        <f t="shared" si="1"/>
        <v>34.5</v>
      </c>
      <c r="K52" s="4">
        <f t="shared" si="0"/>
        <v>0.80232558139534882</v>
      </c>
      <c r="L52" s="3" t="s">
        <v>172</v>
      </c>
    </row>
    <row r="53" spans="1:12" x14ac:dyDescent="0.25">
      <c r="A53" s="1" t="s">
        <v>138</v>
      </c>
      <c r="B53" s="1" t="s">
        <v>1</v>
      </c>
      <c r="C53" s="1" t="s">
        <v>31</v>
      </c>
      <c r="D53" s="1" t="s">
        <v>139</v>
      </c>
      <c r="E53" s="1" t="s">
        <v>182</v>
      </c>
      <c r="F53" s="1">
        <v>6</v>
      </c>
      <c r="G53" s="3">
        <v>12</v>
      </c>
      <c r="H53" s="3">
        <v>16.100000000000001</v>
      </c>
      <c r="I53" s="3">
        <v>43</v>
      </c>
      <c r="J53" s="14">
        <f t="shared" si="1"/>
        <v>34.1</v>
      </c>
      <c r="K53" s="4">
        <f t="shared" si="0"/>
        <v>0.7930232558139535</v>
      </c>
      <c r="L53" s="3" t="s">
        <v>173</v>
      </c>
    </row>
    <row r="54" spans="1:12" x14ac:dyDescent="0.25">
      <c r="A54" s="1" t="s">
        <v>140</v>
      </c>
      <c r="B54" s="1" t="s">
        <v>1</v>
      </c>
      <c r="C54" s="1" t="s">
        <v>141</v>
      </c>
      <c r="D54" s="1" t="s">
        <v>142</v>
      </c>
      <c r="E54" s="1" t="s">
        <v>183</v>
      </c>
      <c r="F54" s="1">
        <v>6</v>
      </c>
      <c r="G54" s="3">
        <v>15</v>
      </c>
      <c r="H54" s="3">
        <v>12.5</v>
      </c>
      <c r="I54" s="3">
        <v>43</v>
      </c>
      <c r="J54" s="14">
        <f t="shared" si="1"/>
        <v>33.5</v>
      </c>
      <c r="K54" s="4">
        <f t="shared" si="0"/>
        <v>0.77906976744186052</v>
      </c>
      <c r="L54" s="3" t="s">
        <v>173</v>
      </c>
    </row>
    <row r="55" spans="1:12" x14ac:dyDescent="0.25">
      <c r="A55" s="1" t="s">
        <v>143</v>
      </c>
      <c r="B55" s="1" t="s">
        <v>1</v>
      </c>
      <c r="C55" s="1" t="s">
        <v>144</v>
      </c>
      <c r="D55" s="1" t="s">
        <v>145</v>
      </c>
      <c r="E55" s="1" t="s">
        <v>183</v>
      </c>
      <c r="F55" s="1">
        <v>7</v>
      </c>
      <c r="G55" s="3">
        <v>16</v>
      </c>
      <c r="H55" s="3">
        <v>16.600000000000001</v>
      </c>
      <c r="I55" s="3">
        <v>43</v>
      </c>
      <c r="J55" s="14">
        <f t="shared" si="1"/>
        <v>39.6</v>
      </c>
      <c r="K55" s="4">
        <f t="shared" si="0"/>
        <v>0.92093023255813955</v>
      </c>
      <c r="L55" s="3" t="s">
        <v>171</v>
      </c>
    </row>
    <row r="56" spans="1:12" x14ac:dyDescent="0.25">
      <c r="A56" s="1" t="s">
        <v>146</v>
      </c>
      <c r="B56" s="1" t="s">
        <v>1</v>
      </c>
      <c r="C56" s="1" t="s">
        <v>110</v>
      </c>
      <c r="D56" s="1" t="s">
        <v>147</v>
      </c>
      <c r="E56" s="1" t="s">
        <v>183</v>
      </c>
      <c r="F56" s="1">
        <v>7</v>
      </c>
      <c r="G56" s="3">
        <v>15</v>
      </c>
      <c r="H56" s="3">
        <v>17.600000000000001</v>
      </c>
      <c r="I56" s="3">
        <v>43</v>
      </c>
      <c r="J56" s="14">
        <f t="shared" si="1"/>
        <v>39.6</v>
      </c>
      <c r="K56" s="4">
        <f t="shared" si="0"/>
        <v>0.92093023255813955</v>
      </c>
      <c r="L56" s="3" t="s">
        <v>171</v>
      </c>
    </row>
    <row r="57" spans="1:12" x14ac:dyDescent="0.25">
      <c r="A57" s="1" t="s">
        <v>148</v>
      </c>
      <c r="B57" s="1" t="s">
        <v>1</v>
      </c>
      <c r="C57" s="1" t="s">
        <v>44</v>
      </c>
      <c r="D57" s="1" t="s">
        <v>149</v>
      </c>
      <c r="E57" s="1" t="s">
        <v>182</v>
      </c>
      <c r="F57" s="1">
        <v>5</v>
      </c>
      <c r="G57" s="3">
        <v>13.5</v>
      </c>
      <c r="H57" s="3">
        <v>18.5</v>
      </c>
      <c r="I57" s="3">
        <v>43</v>
      </c>
      <c r="J57" s="14">
        <f t="shared" si="1"/>
        <v>37</v>
      </c>
      <c r="K57" s="4">
        <f t="shared" si="0"/>
        <v>0.86046511627906974</v>
      </c>
      <c r="L57" s="3" t="s">
        <v>172</v>
      </c>
    </row>
    <row r="58" spans="1:12" x14ac:dyDescent="0.25">
      <c r="A58" s="1" t="s">
        <v>150</v>
      </c>
      <c r="B58" s="1" t="s">
        <v>1</v>
      </c>
      <c r="C58" s="1" t="s">
        <v>151</v>
      </c>
      <c r="D58" s="1" t="s">
        <v>152</v>
      </c>
      <c r="E58" s="1" t="s">
        <v>182</v>
      </c>
      <c r="F58" s="1">
        <v>6</v>
      </c>
      <c r="G58" s="3">
        <v>6</v>
      </c>
      <c r="H58" s="3">
        <v>18.5</v>
      </c>
      <c r="I58" s="3">
        <v>43</v>
      </c>
      <c r="J58" s="14">
        <f t="shared" si="1"/>
        <v>30.5</v>
      </c>
      <c r="K58" s="4">
        <f t="shared" si="0"/>
        <v>0.70930232558139539</v>
      </c>
      <c r="L58" s="3" t="s">
        <v>173</v>
      </c>
    </row>
    <row r="59" spans="1:12" x14ac:dyDescent="0.25">
      <c r="A59" s="1" t="s">
        <v>153</v>
      </c>
      <c r="B59" s="1" t="s">
        <v>1</v>
      </c>
      <c r="C59" s="1" t="s">
        <v>107</v>
      </c>
      <c r="D59" s="1" t="s">
        <v>154</v>
      </c>
      <c r="E59" s="1" t="s">
        <v>183</v>
      </c>
      <c r="F59" s="1">
        <v>5</v>
      </c>
      <c r="G59" s="3">
        <v>13</v>
      </c>
      <c r="H59" s="3">
        <v>14.9</v>
      </c>
      <c r="I59" s="3">
        <v>43</v>
      </c>
      <c r="J59" s="14">
        <f t="shared" si="1"/>
        <v>32.9</v>
      </c>
      <c r="K59" s="4">
        <f t="shared" si="0"/>
        <v>0.76511627906976742</v>
      </c>
      <c r="L59" s="3" t="s">
        <v>173</v>
      </c>
    </row>
    <row r="60" spans="1:12" x14ac:dyDescent="0.25">
      <c r="A60" s="1" t="s">
        <v>155</v>
      </c>
      <c r="B60" s="1" t="s">
        <v>1</v>
      </c>
      <c r="C60" s="1" t="s">
        <v>156</v>
      </c>
      <c r="D60" s="1" t="s">
        <v>157</v>
      </c>
      <c r="E60" s="1" t="s">
        <v>182</v>
      </c>
      <c r="F60" s="1">
        <v>3</v>
      </c>
      <c r="G60" s="3">
        <v>12.5</v>
      </c>
      <c r="H60" s="3">
        <v>15</v>
      </c>
      <c r="I60" s="3">
        <v>43</v>
      </c>
      <c r="J60" s="14">
        <f t="shared" si="1"/>
        <v>30.5</v>
      </c>
      <c r="K60" s="4">
        <f t="shared" si="0"/>
        <v>0.70930232558139539</v>
      </c>
      <c r="L60" s="3" t="s">
        <v>173</v>
      </c>
    </row>
    <row r="61" spans="1:12" x14ac:dyDescent="0.25">
      <c r="A61" s="1" t="s">
        <v>158</v>
      </c>
      <c r="B61" s="1" t="s">
        <v>1</v>
      </c>
      <c r="C61" s="1" t="s">
        <v>159</v>
      </c>
      <c r="D61" s="1" t="s">
        <v>160</v>
      </c>
      <c r="E61" s="1" t="s">
        <v>183</v>
      </c>
      <c r="F61" s="1">
        <v>5</v>
      </c>
      <c r="G61" s="3">
        <v>16</v>
      </c>
      <c r="H61" s="3">
        <v>16.3</v>
      </c>
      <c r="I61" s="3">
        <v>43</v>
      </c>
      <c r="J61" s="14">
        <f t="shared" si="1"/>
        <v>37.299999999999997</v>
      </c>
      <c r="K61" s="4">
        <f t="shared" si="0"/>
        <v>0.86744186046511618</v>
      </c>
      <c r="L61" s="3" t="s">
        <v>172</v>
      </c>
    </row>
    <row r="62" spans="1:12" x14ac:dyDescent="0.25">
      <c r="A62" s="1" t="s">
        <v>171</v>
      </c>
      <c r="B62" s="1"/>
      <c r="C62" s="1"/>
      <c r="D62" s="1" t="s">
        <v>179</v>
      </c>
      <c r="E62" s="1"/>
      <c r="F62" s="1">
        <f>SUM(F4:F61)</f>
        <v>283</v>
      </c>
      <c r="G62" s="1">
        <f t="shared" ref="G62:H62" si="2">SUM(G4:G61)</f>
        <v>783.5</v>
      </c>
      <c r="H62" s="1">
        <f t="shared" si="2"/>
        <v>957.79999999999984</v>
      </c>
      <c r="I62" s="1"/>
      <c r="J62" s="1">
        <f>SUM(J4:J61)</f>
        <v>2024.2999999999997</v>
      </c>
      <c r="K62" s="1"/>
      <c r="L62" s="1">
        <f>COUNTIF(L4:L61,"VIII")</f>
        <v>20</v>
      </c>
    </row>
    <row r="63" spans="1:12" x14ac:dyDescent="0.25">
      <c r="A63" s="1" t="s">
        <v>172</v>
      </c>
      <c r="B63" s="1"/>
      <c r="C63" s="1"/>
      <c r="D63" s="1" t="s">
        <v>180</v>
      </c>
      <c r="E63" s="1"/>
      <c r="F63" s="1">
        <f>56*7</f>
        <v>392</v>
      </c>
      <c r="G63" s="1">
        <f>56*16</f>
        <v>896</v>
      </c>
      <c r="H63" s="1">
        <f>56*20</f>
        <v>1120</v>
      </c>
      <c r="I63" s="1">
        <f>SUM(F63:H63)</f>
        <v>2408</v>
      </c>
      <c r="J63" s="1"/>
      <c r="K63" s="1"/>
      <c r="L63" s="1">
        <f>COUNTIF(L4:L61,"VII")</f>
        <v>19</v>
      </c>
    </row>
    <row r="64" spans="1:12" x14ac:dyDescent="0.25">
      <c r="A64" s="1" t="s">
        <v>173</v>
      </c>
      <c r="B64" s="1"/>
      <c r="C64" s="1"/>
      <c r="D64" s="1" t="s">
        <v>181</v>
      </c>
      <c r="E64" s="1"/>
      <c r="F64" s="1">
        <f>F62/F63*100</f>
        <v>72.193877551020407</v>
      </c>
      <c r="G64" s="13">
        <f t="shared" ref="G64:H64" si="3">G62/G63*100</f>
        <v>87.444196428571431</v>
      </c>
      <c r="H64" s="13">
        <f t="shared" si="3"/>
        <v>85.517857142857125</v>
      </c>
      <c r="I64" s="13"/>
      <c r="J64" s="13"/>
      <c r="K64" s="13">
        <f>J62/I63*100</f>
        <v>84.065614617940184</v>
      </c>
      <c r="L64" s="1">
        <f>COUNTIF(L4:L61,"VI")</f>
        <v>13</v>
      </c>
    </row>
    <row r="65" spans="1:12" x14ac:dyDescent="0.25">
      <c r="A65" s="1" t="s">
        <v>174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>
        <f>COUNTIF(L4:L61,"V")</f>
        <v>4</v>
      </c>
    </row>
    <row r="66" spans="1:12" x14ac:dyDescent="0.25">
      <c r="A66" s="1" t="s">
        <v>175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>
        <f>COUNTIF(L4:L61,"IV")</f>
        <v>0</v>
      </c>
    </row>
    <row r="67" spans="1:12" x14ac:dyDescent="0.25">
      <c r="A67" s="1" t="s">
        <v>176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>
        <f>COUNTIF(L4:L61,"III")</f>
        <v>0</v>
      </c>
    </row>
    <row r="68" spans="1:12" x14ac:dyDescent="0.25">
      <c r="A68" s="1" t="s">
        <v>177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>
        <f>COUNTIF(L4:L61,"II")</f>
        <v>0</v>
      </c>
    </row>
    <row r="69" spans="1:12" x14ac:dyDescent="0.25">
      <c r="A69" s="1" t="s">
        <v>178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>
        <f>COUNTIF(L4:L61,"I")</f>
        <v>0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2019-12-13T23:35:15Z</dcterms:created>
  <dcterms:modified xsi:type="dcterms:W3CDTF">2019-12-19T01:31:15Z</dcterms:modified>
</cp:coreProperties>
</file>