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208\Desktop\COMPUTER\2019-2020 第二季度考试题\11年级期末考试卷\"/>
    </mc:Choice>
  </mc:AlternateContent>
  <bookViews>
    <workbookView xWindow="0" yWindow="1350" windowWidth="19560" windowHeight="84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N55" i="1" l="1"/>
  <c r="N49" i="1"/>
  <c r="N50" i="1"/>
  <c r="N54" i="1"/>
  <c r="N53" i="1"/>
  <c r="N52" i="1"/>
  <c r="N51" i="1"/>
  <c r="N48" i="1"/>
  <c r="N47" i="1"/>
  <c r="M3" i="1"/>
  <c r="M9" i="1" l="1"/>
  <c r="M46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19" i="1"/>
  <c r="M18" i="1"/>
  <c r="M17" i="1"/>
  <c r="M16" i="1"/>
  <c r="M15" i="1"/>
  <c r="M14" i="1"/>
  <c r="M12" i="1"/>
  <c r="M11" i="1"/>
  <c r="M10" i="1"/>
  <c r="M8" i="1"/>
  <c r="M7" i="1"/>
  <c r="M6" i="1"/>
  <c r="M5" i="1"/>
  <c r="M4" i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</calcChain>
</file>

<file path=xl/sharedStrings.xml><?xml version="1.0" encoding="utf-8"?>
<sst xmlns="http://schemas.openxmlformats.org/spreadsheetml/2006/main" count="322" uniqueCount="193">
  <si>
    <t>Code</t>
  </si>
  <si>
    <t>№</t>
  </si>
  <si>
    <t>Анги</t>
  </si>
  <si>
    <t>Овог</t>
  </si>
  <si>
    <t>Нэр</t>
  </si>
  <si>
    <t>ХYйс</t>
  </si>
  <si>
    <t>中文名字</t>
  </si>
  <si>
    <t>选择题</t>
  </si>
  <si>
    <t>总分</t>
  </si>
  <si>
    <t>S001591</t>
  </si>
  <si>
    <t>11-в</t>
  </si>
  <si>
    <t>Бат-Өлзий</t>
  </si>
  <si>
    <t>Биндэръяа</t>
  </si>
  <si>
    <t>Эм</t>
  </si>
  <si>
    <t>希娅</t>
  </si>
  <si>
    <t>S001592</t>
  </si>
  <si>
    <t>Батсайхан</t>
  </si>
  <si>
    <t>Өгөөмөр</t>
  </si>
  <si>
    <t>Эр</t>
  </si>
  <si>
    <t>大卫</t>
  </si>
  <si>
    <t>S001595</t>
  </si>
  <si>
    <t>Энхбат</t>
  </si>
  <si>
    <t>Даваалхам</t>
  </si>
  <si>
    <t>丽娜</t>
  </si>
  <si>
    <t>S001599</t>
  </si>
  <si>
    <t>Баасанбямба</t>
  </si>
  <si>
    <t>Бадам-Аюуш</t>
  </si>
  <si>
    <t>正奇</t>
  </si>
  <si>
    <t>S001600</t>
  </si>
  <si>
    <t>Оргил</t>
  </si>
  <si>
    <t>Багабанди</t>
  </si>
  <si>
    <t>雪松</t>
  </si>
  <si>
    <t>S001601</t>
  </si>
  <si>
    <t>Мөнгөнбаяр</t>
  </si>
  <si>
    <t>Буяндэлгэр</t>
  </si>
  <si>
    <t>玉明</t>
  </si>
  <si>
    <t>S001602</t>
  </si>
  <si>
    <t>Каукониеми</t>
  </si>
  <si>
    <t>Тони</t>
  </si>
  <si>
    <t>托尼</t>
  </si>
  <si>
    <t>S001603</t>
  </si>
  <si>
    <t>Мэндбаяр</t>
  </si>
  <si>
    <t>Марал-Эрдэнэ</t>
  </si>
  <si>
    <t>梦杰</t>
  </si>
  <si>
    <t>S001607</t>
  </si>
  <si>
    <t>Баттогтох</t>
  </si>
  <si>
    <t>Баттуяа</t>
  </si>
  <si>
    <t>茹月</t>
  </si>
  <si>
    <t>S001608</t>
  </si>
  <si>
    <t>Буддорж</t>
  </si>
  <si>
    <t>Баатархаан</t>
  </si>
  <si>
    <t>（通辽）</t>
  </si>
  <si>
    <t>S001610</t>
  </si>
  <si>
    <t>Алтангэрэл</t>
  </si>
  <si>
    <t>Арвинзаяа</t>
  </si>
  <si>
    <t>云霞</t>
  </si>
  <si>
    <t>S001611</t>
  </si>
  <si>
    <t>Мөнхбаяр</t>
  </si>
  <si>
    <t>Аригун</t>
  </si>
  <si>
    <t>日照</t>
  </si>
  <si>
    <t>S001615</t>
  </si>
  <si>
    <t>Батбаяр</t>
  </si>
  <si>
    <t>Цэлмэг</t>
  </si>
  <si>
    <t>陈希</t>
  </si>
  <si>
    <t>S001616</t>
  </si>
  <si>
    <t>Өлзий-Орших</t>
  </si>
  <si>
    <t>Халиун</t>
  </si>
  <si>
    <t>佳音</t>
  </si>
  <si>
    <t>S001619</t>
  </si>
  <si>
    <t>Эрдэнэтуяа</t>
  </si>
  <si>
    <t>Түвшинбаяр</t>
  </si>
  <si>
    <t>智贤</t>
  </si>
  <si>
    <t>S001621</t>
  </si>
  <si>
    <t>Сэнгэсамбуу</t>
  </si>
  <si>
    <t>Энхмаа</t>
  </si>
  <si>
    <t>银河玛</t>
  </si>
  <si>
    <t>S001622</t>
  </si>
  <si>
    <t>Золжаргал</t>
  </si>
  <si>
    <t>Энхжин</t>
  </si>
  <si>
    <t>S001625</t>
  </si>
  <si>
    <t>Цэрэнноров</t>
  </si>
  <si>
    <t>Цэндсүрэн</t>
  </si>
  <si>
    <t>佳俊</t>
  </si>
  <si>
    <t>S001626</t>
  </si>
  <si>
    <t>Цэнд-Аюуш</t>
  </si>
  <si>
    <t>Цолмон</t>
  </si>
  <si>
    <t>刘静</t>
  </si>
  <si>
    <t>S001627</t>
  </si>
  <si>
    <t>Гантулга</t>
  </si>
  <si>
    <t>Хүслэн</t>
  </si>
  <si>
    <t>希望</t>
  </si>
  <si>
    <t>S001628</t>
  </si>
  <si>
    <t>Бөхбат</t>
  </si>
  <si>
    <t>Хулан</t>
  </si>
  <si>
    <t>晓雯</t>
  </si>
  <si>
    <t>S001629</t>
  </si>
  <si>
    <t>Пүрэвжав</t>
  </si>
  <si>
    <t>Хонгорзул</t>
  </si>
  <si>
    <t>梦琪</t>
  </si>
  <si>
    <t>S001631</t>
  </si>
  <si>
    <t>Тэгштуяа</t>
  </si>
  <si>
    <t>Маргад</t>
  </si>
  <si>
    <t>兰花</t>
  </si>
  <si>
    <t>S001633</t>
  </si>
  <si>
    <t>Бямбасүрэн</t>
  </si>
  <si>
    <t>Энхцэлмэг</t>
  </si>
  <si>
    <t>梦珂</t>
  </si>
  <si>
    <t>S001634</t>
  </si>
  <si>
    <t>Үүрцайх</t>
  </si>
  <si>
    <t>Тод-Од</t>
  </si>
  <si>
    <t>前程</t>
  </si>
  <si>
    <t>S001636</t>
  </si>
  <si>
    <t>Даваабаатар</t>
  </si>
  <si>
    <t>Пүрэвбаатар</t>
  </si>
  <si>
    <t>巴特尔</t>
  </si>
  <si>
    <t>S001638</t>
  </si>
  <si>
    <t>Энхбаяр</t>
  </si>
  <si>
    <t>Номин-Эрдэнэ</t>
  </si>
  <si>
    <t>诺明</t>
  </si>
  <si>
    <t>S001640</t>
  </si>
  <si>
    <t>Ганболд</t>
  </si>
  <si>
    <t>Номин</t>
  </si>
  <si>
    <t>宁檬</t>
  </si>
  <si>
    <t>S001641</t>
  </si>
  <si>
    <t>Жамъяндагва</t>
  </si>
  <si>
    <t>Намуунаа</t>
  </si>
  <si>
    <t>茹艳</t>
  </si>
  <si>
    <t>S001642</t>
  </si>
  <si>
    <t>Баярбат</t>
  </si>
  <si>
    <t>Намуун</t>
  </si>
  <si>
    <t>文静</t>
  </si>
  <si>
    <t>S001644</t>
  </si>
  <si>
    <t>Мөнгөн</t>
  </si>
  <si>
    <t>Мөнхсайхан</t>
  </si>
  <si>
    <t>张曼</t>
  </si>
  <si>
    <t>S002923</t>
  </si>
  <si>
    <t>Хашхүү</t>
  </si>
  <si>
    <t>Эрдэнэчимэг</t>
  </si>
  <si>
    <t>佳美</t>
  </si>
  <si>
    <t>S002924</t>
  </si>
  <si>
    <t>Соронзонболд</t>
  </si>
  <si>
    <t>Мөнхболд</t>
  </si>
  <si>
    <t>木禾</t>
  </si>
  <si>
    <t>S002951</t>
  </si>
  <si>
    <t>Энхжав</t>
  </si>
  <si>
    <t>海风</t>
  </si>
  <si>
    <t>S003040</t>
  </si>
  <si>
    <t>Ананд</t>
  </si>
  <si>
    <t>Анар</t>
  </si>
  <si>
    <t>宏瑞</t>
  </si>
  <si>
    <t>S004086</t>
  </si>
  <si>
    <t>Гэрэлсувд</t>
  </si>
  <si>
    <t>Тэргэл</t>
  </si>
  <si>
    <t>明月</t>
  </si>
  <si>
    <t>S004206</t>
  </si>
  <si>
    <t>胡兰</t>
  </si>
  <si>
    <t>S004694</t>
  </si>
  <si>
    <t>李兵</t>
  </si>
  <si>
    <t>S005080</t>
  </si>
  <si>
    <t>Мөнхбаатар</t>
  </si>
  <si>
    <t>Марал</t>
  </si>
  <si>
    <t>玛日丽</t>
  </si>
  <si>
    <t>S005081</t>
  </si>
  <si>
    <t>Амгалан</t>
  </si>
  <si>
    <t>Цэлмүүн</t>
  </si>
  <si>
    <t>晴空</t>
  </si>
  <si>
    <t>S005228</t>
  </si>
  <si>
    <t>Мөрөн</t>
  </si>
  <si>
    <t>恶魔</t>
  </si>
  <si>
    <t>s006724</t>
  </si>
  <si>
    <t>Ганхуяг</t>
  </si>
  <si>
    <t>Буяннэмэх</t>
  </si>
  <si>
    <t/>
  </si>
  <si>
    <t>（转学）</t>
  </si>
  <si>
    <t>S005670</t>
  </si>
  <si>
    <t>Чинбат</t>
  </si>
  <si>
    <t>Алтантулга</t>
  </si>
  <si>
    <t>侯金鼎</t>
  </si>
  <si>
    <t>Хятад хэл</t>
  </si>
  <si>
    <t>11В анги</t>
  </si>
  <si>
    <t>看拼音写词语</t>
  </si>
  <si>
    <t>造句</t>
  </si>
  <si>
    <t>连词成句</t>
  </si>
  <si>
    <t>小作文</t>
  </si>
  <si>
    <t>Түвшин</t>
  </si>
  <si>
    <t>VII</t>
  </si>
  <si>
    <t>VI</t>
  </si>
  <si>
    <t>VIII</t>
  </si>
  <si>
    <t>V</t>
  </si>
  <si>
    <t>IV</t>
  </si>
  <si>
    <t>III</t>
  </si>
  <si>
    <t>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</si>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</sst>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rgb="FF000000"/>
      <name val="宋体"/>
      <charset val="134"/>
    </font>
    <font>
      <sz val="10"/>
      <color indexed="8"/>
      <name val="Arial"/>
      <charset val="134"/>
    </font>
  </fonts>
  <fills count="7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5" borderId="0" xfId="1" applyFont="1" applyFill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  <xf numFmtId="0" fontId="1" fillId="6" borderId="2" xfId="1" applyFont="1" applyFill="1" applyBorder="1" applyAlignment="1">
      <alignment vertical="center" wrapText="1"/>
    </xf>
    <xf numFmtId="0" fontId="1" fillId="6" borderId="5" xfId="1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topLeftCell="A43" zoomScale="115" zoomScaleNormal="115" workbookViewId="0">
      <selection activeCell="Q56" sqref="Q56"/>
    </sheetView>
  </sheetViews>
  <sheetFormatPr defaultColWidth="9" defaultRowHeight="15"/>
  <cols>
    <col min="1" max="1" width="9" style="2"/>
    <col min="2" max="2" width="5" style="2" customWidth="1"/>
    <col min="3" max="3" width="9" style="2"/>
    <col min="4" max="4" width="13.28515625" customWidth="1"/>
    <col min="5" max="5" width="14.7109375" customWidth="1"/>
    <col min="6" max="7" width="9" style="2"/>
    <col min="9" max="9" width="15.42578125" customWidth="1"/>
    <col min="11" max="11" width="11.28515625" customWidth="1"/>
    <col min="14" max="14" width="9" style="2"/>
  </cols>
  <sheetData>
    <row r="1" spans="1:14" s="1" customFormat="1">
      <c r="A1" s="21" t="s">
        <v>178</v>
      </c>
      <c r="B1" s="21"/>
      <c r="C1" s="21"/>
      <c r="D1" s="21"/>
      <c r="E1" s="22" t="s">
        <v>179</v>
      </c>
      <c r="F1" s="22"/>
      <c r="G1" s="3"/>
      <c r="H1" s="14" t="s">
        <v>7</v>
      </c>
      <c r="I1" s="14" t="s">
        <v>180</v>
      </c>
      <c r="J1" s="14" t="s">
        <v>181</v>
      </c>
      <c r="K1" s="14" t="s">
        <v>182</v>
      </c>
      <c r="L1" s="14" t="s">
        <v>183</v>
      </c>
      <c r="M1" s="14" t="s">
        <v>8</v>
      </c>
      <c r="N1" s="16" t="s">
        <v>184</v>
      </c>
    </row>
    <row r="2" spans="1:14">
      <c r="A2" s="23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3" t="s">
        <v>5</v>
      </c>
      <c r="G2" s="19" t="s">
        <v>6</v>
      </c>
      <c r="H2" s="15"/>
      <c r="I2" s="15"/>
      <c r="J2" s="15"/>
      <c r="K2" s="15"/>
      <c r="L2" s="15"/>
      <c r="M2" s="15"/>
      <c r="N2" s="17"/>
    </row>
    <row r="3" spans="1:14">
      <c r="A3" s="24"/>
      <c r="B3" s="26"/>
      <c r="C3" s="26"/>
      <c r="D3" s="26"/>
      <c r="E3" s="26"/>
      <c r="F3" s="24"/>
      <c r="G3" s="20"/>
      <c r="H3" s="3">
        <v>40</v>
      </c>
      <c r="I3" s="3">
        <v>20</v>
      </c>
      <c r="J3" s="3">
        <v>10</v>
      </c>
      <c r="K3" s="3">
        <v>10</v>
      </c>
      <c r="L3" s="3">
        <v>20</v>
      </c>
      <c r="M3" s="3">
        <f>SUM(H3:L3)</f>
        <v>100</v>
      </c>
      <c r="N3" s="18"/>
    </row>
    <row r="4" spans="1:14" s="8" customFormat="1" ht="14.25" customHeight="1">
      <c r="A4" s="4" t="s">
        <v>9</v>
      </c>
      <c r="B4" s="4">
        <f t="shared" ref="B4:B40" si="0">IF(C3&lt;&gt;C4,1,B3+1)</f>
        <v>1</v>
      </c>
      <c r="C4" s="4" t="s">
        <v>10</v>
      </c>
      <c r="D4" s="5" t="s">
        <v>11</v>
      </c>
      <c r="E4" s="5" t="s">
        <v>12</v>
      </c>
      <c r="F4" s="6" t="s">
        <v>13</v>
      </c>
      <c r="G4" s="7" t="s">
        <v>14</v>
      </c>
      <c r="H4" s="7">
        <v>38</v>
      </c>
      <c r="I4" s="7">
        <v>20</v>
      </c>
      <c r="J4" s="7">
        <v>8</v>
      </c>
      <c r="K4" s="7">
        <v>8</v>
      </c>
      <c r="L4" s="7">
        <v>18</v>
      </c>
      <c r="M4" s="7">
        <f>SUM(H4+I4+J4+K4+L4)</f>
        <v>92</v>
      </c>
      <c r="N4" s="12" t="s">
        <v>187</v>
      </c>
    </row>
    <row r="5" spans="1:14" s="8" customFormat="1" ht="14.25" customHeight="1">
      <c r="A5" s="4" t="s">
        <v>15</v>
      </c>
      <c r="B5" s="4">
        <f t="shared" si="0"/>
        <v>2</v>
      </c>
      <c r="C5" s="4" t="s">
        <v>10</v>
      </c>
      <c r="D5" s="5" t="s">
        <v>16</v>
      </c>
      <c r="E5" s="5" t="s">
        <v>17</v>
      </c>
      <c r="F5" s="6" t="s">
        <v>18</v>
      </c>
      <c r="G5" s="7" t="s">
        <v>19</v>
      </c>
      <c r="H5" s="7">
        <v>40</v>
      </c>
      <c r="I5" s="7">
        <v>13</v>
      </c>
      <c r="J5" s="7">
        <v>10</v>
      </c>
      <c r="K5" s="7">
        <v>10</v>
      </c>
      <c r="L5" s="7">
        <v>12</v>
      </c>
      <c r="M5" s="7">
        <f>SUM(H5+I5+J5+K5+L5)</f>
        <v>85</v>
      </c>
      <c r="N5" s="12" t="s">
        <v>185</v>
      </c>
    </row>
    <row r="6" spans="1:14" s="8" customFormat="1" ht="14.25" customHeight="1">
      <c r="A6" s="4" t="s">
        <v>20</v>
      </c>
      <c r="B6" s="4">
        <f t="shared" si="0"/>
        <v>3</v>
      </c>
      <c r="C6" s="4" t="s">
        <v>10</v>
      </c>
      <c r="D6" s="5" t="s">
        <v>21</v>
      </c>
      <c r="E6" s="5" t="s">
        <v>22</v>
      </c>
      <c r="F6" s="6" t="s">
        <v>13</v>
      </c>
      <c r="G6" s="7" t="s">
        <v>23</v>
      </c>
      <c r="H6" s="7">
        <v>32</v>
      </c>
      <c r="I6" s="7">
        <v>14</v>
      </c>
      <c r="J6" s="7">
        <v>10</v>
      </c>
      <c r="K6" s="7">
        <v>10</v>
      </c>
      <c r="L6" s="7">
        <v>19</v>
      </c>
      <c r="M6" s="7">
        <f>SUM(H6+I6+J6+K6+L6)</f>
        <v>85</v>
      </c>
      <c r="N6" s="12" t="s">
        <v>185</v>
      </c>
    </row>
    <row r="7" spans="1:14" s="8" customFormat="1" ht="14.25" customHeight="1">
      <c r="A7" s="4" t="s">
        <v>24</v>
      </c>
      <c r="B7" s="4">
        <f t="shared" si="0"/>
        <v>4</v>
      </c>
      <c r="C7" s="4" t="s">
        <v>10</v>
      </c>
      <c r="D7" s="5" t="s">
        <v>25</v>
      </c>
      <c r="E7" s="5" t="s">
        <v>26</v>
      </c>
      <c r="F7" s="6" t="s">
        <v>18</v>
      </c>
      <c r="G7" s="7" t="s">
        <v>27</v>
      </c>
      <c r="H7" s="7">
        <v>36</v>
      </c>
      <c r="I7" s="7">
        <v>19</v>
      </c>
      <c r="J7" s="7">
        <v>10</v>
      </c>
      <c r="K7" s="7">
        <v>10</v>
      </c>
      <c r="L7" s="7">
        <v>18</v>
      </c>
      <c r="M7" s="7">
        <f>SUM(H7+I7+J7+K7+L7)</f>
        <v>93</v>
      </c>
      <c r="N7" s="12" t="s">
        <v>187</v>
      </c>
    </row>
    <row r="8" spans="1:14" s="8" customFormat="1" ht="14.25" customHeight="1">
      <c r="A8" s="4" t="s">
        <v>28</v>
      </c>
      <c r="B8" s="4">
        <f t="shared" si="0"/>
        <v>5</v>
      </c>
      <c r="C8" s="4" t="s">
        <v>10</v>
      </c>
      <c r="D8" s="5" t="s">
        <v>29</v>
      </c>
      <c r="E8" s="5" t="s">
        <v>30</v>
      </c>
      <c r="F8" s="6" t="s">
        <v>18</v>
      </c>
      <c r="G8" s="7" t="s">
        <v>31</v>
      </c>
      <c r="H8" s="7">
        <v>32</v>
      </c>
      <c r="I8" s="7">
        <v>16</v>
      </c>
      <c r="J8" s="7">
        <v>9</v>
      </c>
      <c r="K8" s="7">
        <v>5</v>
      </c>
      <c r="L8" s="7">
        <v>18</v>
      </c>
      <c r="M8" s="7">
        <f>SUM(H8+I8+J8+K8+L8)</f>
        <v>80</v>
      </c>
      <c r="N8" s="12" t="s">
        <v>185</v>
      </c>
    </row>
    <row r="9" spans="1:14" s="8" customFormat="1" ht="14.25" customHeight="1">
      <c r="A9" s="4" t="s">
        <v>32</v>
      </c>
      <c r="B9" s="4">
        <f t="shared" si="0"/>
        <v>6</v>
      </c>
      <c r="C9" s="4" t="s">
        <v>10</v>
      </c>
      <c r="D9" s="5" t="s">
        <v>33</v>
      </c>
      <c r="E9" s="5" t="s">
        <v>34</v>
      </c>
      <c r="F9" s="6" t="s">
        <v>18</v>
      </c>
      <c r="G9" s="7" t="s">
        <v>35</v>
      </c>
      <c r="H9" s="7">
        <v>32</v>
      </c>
      <c r="I9" s="7">
        <v>18</v>
      </c>
      <c r="J9" s="7">
        <v>8</v>
      </c>
      <c r="K9" s="7">
        <v>9</v>
      </c>
      <c r="L9" s="7">
        <v>15</v>
      </c>
      <c r="M9" s="7">
        <f>SUM(H9:L9)</f>
        <v>82</v>
      </c>
      <c r="N9" s="12" t="s">
        <v>185</v>
      </c>
    </row>
    <row r="10" spans="1:14" s="8" customFormat="1" ht="14.25" customHeight="1">
      <c r="A10" s="4" t="s">
        <v>36</v>
      </c>
      <c r="B10" s="4">
        <f t="shared" si="0"/>
        <v>7</v>
      </c>
      <c r="C10" s="4" t="s">
        <v>10</v>
      </c>
      <c r="D10" s="5" t="s">
        <v>37</v>
      </c>
      <c r="E10" s="5" t="s">
        <v>38</v>
      </c>
      <c r="F10" s="6" t="s">
        <v>18</v>
      </c>
      <c r="G10" s="7" t="s">
        <v>39</v>
      </c>
      <c r="H10" s="7">
        <v>36</v>
      </c>
      <c r="I10" s="7">
        <v>17</v>
      </c>
      <c r="J10" s="7">
        <v>10</v>
      </c>
      <c r="K10" s="7">
        <v>10</v>
      </c>
      <c r="L10" s="7">
        <v>20</v>
      </c>
      <c r="M10" s="7">
        <f t="shared" ref="M10:M46" si="1">SUM(H10+I10+J10+K10+L10)</f>
        <v>93</v>
      </c>
      <c r="N10" s="12" t="s">
        <v>187</v>
      </c>
    </row>
    <row r="11" spans="1:14" s="8" customFormat="1" ht="14.25" customHeight="1">
      <c r="A11" s="4" t="s">
        <v>40</v>
      </c>
      <c r="B11" s="4">
        <f t="shared" si="0"/>
        <v>8</v>
      </c>
      <c r="C11" s="4" t="s">
        <v>10</v>
      </c>
      <c r="D11" s="5" t="s">
        <v>41</v>
      </c>
      <c r="E11" s="5" t="s">
        <v>42</v>
      </c>
      <c r="F11" s="6" t="s">
        <v>13</v>
      </c>
      <c r="G11" s="7" t="s">
        <v>43</v>
      </c>
      <c r="H11" s="7">
        <v>36</v>
      </c>
      <c r="I11" s="7">
        <v>19</v>
      </c>
      <c r="J11" s="7">
        <v>10</v>
      </c>
      <c r="K11" s="7">
        <v>7</v>
      </c>
      <c r="L11" s="7">
        <v>19</v>
      </c>
      <c r="M11" s="7">
        <f t="shared" si="1"/>
        <v>91</v>
      </c>
      <c r="N11" s="12" t="s">
        <v>187</v>
      </c>
    </row>
    <row r="12" spans="1:14" s="8" customFormat="1" ht="14.25" customHeight="1">
      <c r="A12" s="4" t="s">
        <v>44</v>
      </c>
      <c r="B12" s="4">
        <f t="shared" si="0"/>
        <v>9</v>
      </c>
      <c r="C12" s="4" t="s">
        <v>10</v>
      </c>
      <c r="D12" s="27" t="s">
        <v>45</v>
      </c>
      <c r="E12" s="27" t="s">
        <v>46</v>
      </c>
      <c r="F12" s="28" t="s">
        <v>13</v>
      </c>
      <c r="G12" s="9" t="s">
        <v>47</v>
      </c>
      <c r="H12" s="9">
        <v>38</v>
      </c>
      <c r="I12" s="9">
        <v>18</v>
      </c>
      <c r="J12" s="9">
        <v>9</v>
      </c>
      <c r="K12" s="9">
        <v>9</v>
      </c>
      <c r="L12" s="9">
        <v>20</v>
      </c>
      <c r="M12" s="9">
        <f t="shared" si="1"/>
        <v>94</v>
      </c>
      <c r="N12" s="9" t="s">
        <v>187</v>
      </c>
    </row>
    <row r="13" spans="1:14" s="8" customFormat="1" ht="14.25" customHeight="1">
      <c r="A13" s="4" t="s">
        <v>48</v>
      </c>
      <c r="B13" s="4">
        <f t="shared" si="0"/>
        <v>10</v>
      </c>
      <c r="C13" s="4" t="s">
        <v>10</v>
      </c>
      <c r="D13" s="5" t="s">
        <v>49</v>
      </c>
      <c r="E13" s="5" t="s">
        <v>50</v>
      </c>
      <c r="F13" s="6" t="s">
        <v>18</v>
      </c>
      <c r="G13" s="7" t="s">
        <v>51</v>
      </c>
      <c r="H13" s="7"/>
      <c r="I13" s="7"/>
      <c r="J13" s="7"/>
      <c r="K13" s="7"/>
      <c r="L13" s="7"/>
      <c r="M13" s="7"/>
      <c r="N13" s="12"/>
    </row>
    <row r="14" spans="1:14" s="8" customFormat="1" ht="14.25" customHeight="1">
      <c r="A14" s="4" t="s">
        <v>52</v>
      </c>
      <c r="B14" s="4">
        <f t="shared" si="0"/>
        <v>11</v>
      </c>
      <c r="C14" s="4" t="s">
        <v>10</v>
      </c>
      <c r="D14" s="5" t="s">
        <v>53</v>
      </c>
      <c r="E14" s="5" t="s">
        <v>54</v>
      </c>
      <c r="F14" s="6" t="s">
        <v>13</v>
      </c>
      <c r="G14" s="7" t="s">
        <v>55</v>
      </c>
      <c r="H14" s="7">
        <v>34</v>
      </c>
      <c r="I14" s="7">
        <v>16</v>
      </c>
      <c r="J14" s="7">
        <v>9</v>
      </c>
      <c r="K14" s="7">
        <v>5</v>
      </c>
      <c r="L14" s="7">
        <v>10</v>
      </c>
      <c r="M14" s="7">
        <f t="shared" si="1"/>
        <v>74</v>
      </c>
      <c r="N14" s="12" t="s">
        <v>186</v>
      </c>
    </row>
    <row r="15" spans="1:14" s="8" customFormat="1" ht="14.25" customHeight="1">
      <c r="A15" s="4" t="s">
        <v>56</v>
      </c>
      <c r="B15" s="4">
        <f t="shared" si="0"/>
        <v>12</v>
      </c>
      <c r="C15" s="4" t="s">
        <v>10</v>
      </c>
      <c r="D15" s="5" t="s">
        <v>57</v>
      </c>
      <c r="E15" s="5" t="s">
        <v>58</v>
      </c>
      <c r="F15" s="6" t="s">
        <v>18</v>
      </c>
      <c r="G15" s="7" t="s">
        <v>59</v>
      </c>
      <c r="H15" s="7">
        <v>29</v>
      </c>
      <c r="I15" s="7">
        <v>18</v>
      </c>
      <c r="J15" s="7">
        <v>10</v>
      </c>
      <c r="K15" s="7">
        <v>7</v>
      </c>
      <c r="L15" s="7">
        <v>10</v>
      </c>
      <c r="M15" s="7">
        <f t="shared" si="1"/>
        <v>74</v>
      </c>
      <c r="N15" s="12" t="s">
        <v>186</v>
      </c>
    </row>
    <row r="16" spans="1:14" s="8" customFormat="1" ht="14.25" customHeight="1">
      <c r="A16" s="4" t="s">
        <v>60</v>
      </c>
      <c r="B16" s="4">
        <f t="shared" si="0"/>
        <v>13</v>
      </c>
      <c r="C16" s="4" t="s">
        <v>10</v>
      </c>
      <c r="D16" s="5" t="s">
        <v>61</v>
      </c>
      <c r="E16" s="5" t="s">
        <v>62</v>
      </c>
      <c r="F16" s="6" t="s">
        <v>13</v>
      </c>
      <c r="G16" s="7" t="s">
        <v>63</v>
      </c>
      <c r="H16" s="7">
        <v>40</v>
      </c>
      <c r="I16" s="7">
        <v>16</v>
      </c>
      <c r="J16" s="7">
        <v>10</v>
      </c>
      <c r="K16" s="7">
        <v>6</v>
      </c>
      <c r="L16" s="7">
        <v>8</v>
      </c>
      <c r="M16" s="7">
        <f t="shared" si="1"/>
        <v>80</v>
      </c>
      <c r="N16" s="12" t="s">
        <v>185</v>
      </c>
    </row>
    <row r="17" spans="1:14" s="8" customFormat="1" ht="14.25" customHeight="1">
      <c r="A17" s="4" t="s">
        <v>64</v>
      </c>
      <c r="B17" s="4">
        <f t="shared" si="0"/>
        <v>14</v>
      </c>
      <c r="C17" s="4" t="s">
        <v>10</v>
      </c>
      <c r="D17" s="5" t="s">
        <v>65</v>
      </c>
      <c r="E17" s="5" t="s">
        <v>66</v>
      </c>
      <c r="F17" s="6" t="s">
        <v>13</v>
      </c>
      <c r="G17" s="7" t="s">
        <v>67</v>
      </c>
      <c r="H17" s="7">
        <v>38</v>
      </c>
      <c r="I17" s="7">
        <v>18</v>
      </c>
      <c r="J17" s="7">
        <v>10</v>
      </c>
      <c r="K17" s="7">
        <v>8</v>
      </c>
      <c r="L17" s="7">
        <v>18</v>
      </c>
      <c r="M17" s="7">
        <f t="shared" si="1"/>
        <v>92</v>
      </c>
      <c r="N17" s="12" t="s">
        <v>187</v>
      </c>
    </row>
    <row r="18" spans="1:14" s="8" customFormat="1" ht="14.25" customHeight="1">
      <c r="A18" s="4" t="s">
        <v>68</v>
      </c>
      <c r="B18" s="4">
        <f t="shared" si="0"/>
        <v>15</v>
      </c>
      <c r="C18" s="4" t="s">
        <v>10</v>
      </c>
      <c r="D18" s="5" t="s">
        <v>69</v>
      </c>
      <c r="E18" s="5" t="s">
        <v>70</v>
      </c>
      <c r="F18" s="6" t="s">
        <v>18</v>
      </c>
      <c r="G18" s="7" t="s">
        <v>71</v>
      </c>
      <c r="H18" s="7">
        <v>35</v>
      </c>
      <c r="I18" s="7">
        <v>12</v>
      </c>
      <c r="J18" s="7">
        <v>5</v>
      </c>
      <c r="K18" s="7">
        <v>2</v>
      </c>
      <c r="L18" s="7">
        <v>18</v>
      </c>
      <c r="M18" s="7">
        <f t="shared" si="1"/>
        <v>72</v>
      </c>
      <c r="N18" s="12" t="s">
        <v>186</v>
      </c>
    </row>
    <row r="19" spans="1:14" s="8" customFormat="1" ht="14.25" customHeight="1">
      <c r="A19" s="4" t="s">
        <v>72</v>
      </c>
      <c r="B19" s="4">
        <f t="shared" si="0"/>
        <v>16</v>
      </c>
      <c r="C19" s="4" t="s">
        <v>10</v>
      </c>
      <c r="D19" s="5" t="s">
        <v>73</v>
      </c>
      <c r="E19" s="5" t="s">
        <v>74</v>
      </c>
      <c r="F19" s="6" t="s">
        <v>13</v>
      </c>
      <c r="G19" s="7" t="s">
        <v>75</v>
      </c>
      <c r="H19" s="7">
        <v>32</v>
      </c>
      <c r="I19" s="7">
        <v>16</v>
      </c>
      <c r="J19" s="7">
        <v>9</v>
      </c>
      <c r="K19" s="7">
        <v>9</v>
      </c>
      <c r="L19" s="7">
        <v>17</v>
      </c>
      <c r="M19" s="7">
        <f t="shared" si="1"/>
        <v>83</v>
      </c>
      <c r="N19" s="12" t="s">
        <v>185</v>
      </c>
    </row>
    <row r="20" spans="1:14" s="8" customFormat="1" ht="14.25" customHeight="1">
      <c r="A20" s="4" t="s">
        <v>76</v>
      </c>
      <c r="B20" s="4">
        <f t="shared" si="0"/>
        <v>17</v>
      </c>
      <c r="C20" s="4" t="s">
        <v>10</v>
      </c>
      <c r="D20" s="5" t="s">
        <v>77</v>
      </c>
      <c r="E20" s="5" t="s">
        <v>78</v>
      </c>
      <c r="F20" s="6" t="s">
        <v>13</v>
      </c>
      <c r="G20" s="7" t="s">
        <v>51</v>
      </c>
      <c r="H20" s="7"/>
      <c r="I20" s="7"/>
      <c r="J20" s="7"/>
      <c r="K20" s="7"/>
      <c r="L20" s="7"/>
      <c r="M20" s="7"/>
      <c r="N20" s="12"/>
    </row>
    <row r="21" spans="1:14" s="8" customFormat="1" ht="14.25" customHeight="1">
      <c r="A21" s="4" t="s">
        <v>79</v>
      </c>
      <c r="B21" s="4">
        <f t="shared" si="0"/>
        <v>18</v>
      </c>
      <c r="C21" s="4" t="s">
        <v>10</v>
      </c>
      <c r="D21" s="5" t="s">
        <v>80</v>
      </c>
      <c r="E21" s="5" t="s">
        <v>81</v>
      </c>
      <c r="F21" s="6" t="s">
        <v>18</v>
      </c>
      <c r="G21" s="7" t="s">
        <v>82</v>
      </c>
      <c r="H21" s="7">
        <v>40</v>
      </c>
      <c r="I21" s="7">
        <v>17</v>
      </c>
      <c r="J21" s="7">
        <v>9</v>
      </c>
      <c r="K21" s="7">
        <v>8</v>
      </c>
      <c r="L21" s="7">
        <v>18</v>
      </c>
      <c r="M21" s="7">
        <f t="shared" si="1"/>
        <v>92</v>
      </c>
      <c r="N21" s="12" t="s">
        <v>187</v>
      </c>
    </row>
    <row r="22" spans="1:14" s="8" customFormat="1" ht="14.25" customHeight="1">
      <c r="A22" s="4" t="s">
        <v>83</v>
      </c>
      <c r="B22" s="4">
        <f t="shared" si="0"/>
        <v>19</v>
      </c>
      <c r="C22" s="4" t="s">
        <v>10</v>
      </c>
      <c r="D22" s="5" t="s">
        <v>84</v>
      </c>
      <c r="E22" s="5" t="s">
        <v>85</v>
      </c>
      <c r="F22" s="6" t="s">
        <v>13</v>
      </c>
      <c r="G22" s="7" t="s">
        <v>86</v>
      </c>
      <c r="H22" s="7">
        <v>34</v>
      </c>
      <c r="I22" s="7">
        <v>20</v>
      </c>
      <c r="J22" s="7">
        <v>10</v>
      </c>
      <c r="K22" s="7">
        <v>9</v>
      </c>
      <c r="L22" s="7">
        <v>19</v>
      </c>
      <c r="M22" s="7">
        <f t="shared" si="1"/>
        <v>92</v>
      </c>
      <c r="N22" s="12" t="s">
        <v>187</v>
      </c>
    </row>
    <row r="23" spans="1:14" s="8" customFormat="1" ht="14.25" customHeight="1">
      <c r="A23" s="4" t="s">
        <v>87</v>
      </c>
      <c r="B23" s="4">
        <f t="shared" si="0"/>
        <v>20</v>
      </c>
      <c r="C23" s="4" t="s">
        <v>10</v>
      </c>
      <c r="D23" s="5" t="s">
        <v>88</v>
      </c>
      <c r="E23" s="5" t="s">
        <v>89</v>
      </c>
      <c r="F23" s="6" t="s">
        <v>13</v>
      </c>
      <c r="G23" s="7" t="s">
        <v>90</v>
      </c>
      <c r="H23" s="7">
        <v>40</v>
      </c>
      <c r="I23" s="7">
        <v>12</v>
      </c>
      <c r="J23" s="7">
        <v>10</v>
      </c>
      <c r="K23" s="7">
        <v>8</v>
      </c>
      <c r="L23" s="7">
        <v>11</v>
      </c>
      <c r="M23" s="7">
        <f t="shared" si="1"/>
        <v>81</v>
      </c>
      <c r="N23" s="12" t="s">
        <v>185</v>
      </c>
    </row>
    <row r="24" spans="1:14" s="8" customFormat="1" ht="14.25" customHeight="1">
      <c r="A24" s="4" t="s">
        <v>91</v>
      </c>
      <c r="B24" s="4">
        <f t="shared" si="0"/>
        <v>21</v>
      </c>
      <c r="C24" s="4" t="s">
        <v>10</v>
      </c>
      <c r="D24" s="5" t="s">
        <v>92</v>
      </c>
      <c r="E24" s="5" t="s">
        <v>93</v>
      </c>
      <c r="F24" s="6" t="s">
        <v>13</v>
      </c>
      <c r="G24" s="9" t="s">
        <v>94</v>
      </c>
      <c r="H24" s="7">
        <v>35</v>
      </c>
      <c r="I24" s="7">
        <v>18</v>
      </c>
      <c r="J24" s="7">
        <v>10</v>
      </c>
      <c r="K24" s="7">
        <v>9</v>
      </c>
      <c r="L24" s="7">
        <v>5</v>
      </c>
      <c r="M24" s="7">
        <f t="shared" si="1"/>
        <v>77</v>
      </c>
      <c r="N24" s="12" t="s">
        <v>186</v>
      </c>
    </row>
    <row r="25" spans="1:14" s="8" customFormat="1" ht="14.25" customHeight="1">
      <c r="A25" s="4" t="s">
        <v>95</v>
      </c>
      <c r="B25" s="4">
        <f t="shared" si="0"/>
        <v>22</v>
      </c>
      <c r="C25" s="4" t="s">
        <v>10</v>
      </c>
      <c r="D25" s="5" t="s">
        <v>96</v>
      </c>
      <c r="E25" s="5" t="s">
        <v>97</v>
      </c>
      <c r="F25" s="6" t="s">
        <v>13</v>
      </c>
      <c r="G25" s="7" t="s">
        <v>98</v>
      </c>
      <c r="H25" s="7">
        <v>32</v>
      </c>
      <c r="I25" s="7">
        <v>14</v>
      </c>
      <c r="J25" s="7">
        <v>9</v>
      </c>
      <c r="K25" s="7">
        <v>8</v>
      </c>
      <c r="L25" s="7">
        <v>18</v>
      </c>
      <c r="M25" s="7">
        <f t="shared" si="1"/>
        <v>81</v>
      </c>
      <c r="N25" s="12" t="s">
        <v>185</v>
      </c>
    </row>
    <row r="26" spans="1:14" s="8" customFormat="1" ht="14.25" customHeight="1">
      <c r="A26" s="4" t="s">
        <v>99</v>
      </c>
      <c r="B26" s="4">
        <f t="shared" si="0"/>
        <v>23</v>
      </c>
      <c r="C26" s="4" t="s">
        <v>10</v>
      </c>
      <c r="D26" s="5" t="s">
        <v>100</v>
      </c>
      <c r="E26" s="5" t="s">
        <v>101</v>
      </c>
      <c r="F26" s="6" t="s">
        <v>13</v>
      </c>
      <c r="G26" s="7" t="s">
        <v>102</v>
      </c>
      <c r="H26" s="7">
        <v>36</v>
      </c>
      <c r="I26" s="7">
        <v>15</v>
      </c>
      <c r="J26" s="7">
        <v>0</v>
      </c>
      <c r="K26" s="7">
        <v>5</v>
      </c>
      <c r="L26" s="7">
        <v>15</v>
      </c>
      <c r="M26" s="7">
        <f t="shared" si="1"/>
        <v>71</v>
      </c>
      <c r="N26" s="12" t="s">
        <v>186</v>
      </c>
    </row>
    <row r="27" spans="1:14" s="8" customFormat="1" ht="14.25" customHeight="1">
      <c r="A27" s="4" t="s">
        <v>103</v>
      </c>
      <c r="B27" s="4">
        <f t="shared" si="0"/>
        <v>24</v>
      </c>
      <c r="C27" s="4" t="s">
        <v>10</v>
      </c>
      <c r="D27" s="5" t="s">
        <v>104</v>
      </c>
      <c r="E27" s="5" t="s">
        <v>105</v>
      </c>
      <c r="F27" s="6" t="s">
        <v>13</v>
      </c>
      <c r="G27" s="7" t="s">
        <v>106</v>
      </c>
      <c r="H27" s="7">
        <v>36</v>
      </c>
      <c r="I27" s="7">
        <v>17</v>
      </c>
      <c r="J27" s="7">
        <v>10</v>
      </c>
      <c r="K27" s="7">
        <v>2</v>
      </c>
      <c r="L27" s="7">
        <v>5</v>
      </c>
      <c r="M27" s="7">
        <f t="shared" si="1"/>
        <v>70</v>
      </c>
      <c r="N27" s="12" t="s">
        <v>186</v>
      </c>
    </row>
    <row r="28" spans="1:14" s="8" customFormat="1" ht="14.25" customHeight="1">
      <c r="A28" s="4" t="s">
        <v>107</v>
      </c>
      <c r="B28" s="4">
        <f t="shared" si="0"/>
        <v>25</v>
      </c>
      <c r="C28" s="4" t="s">
        <v>10</v>
      </c>
      <c r="D28" s="5" t="s">
        <v>108</v>
      </c>
      <c r="E28" s="5" t="s">
        <v>109</v>
      </c>
      <c r="F28" s="6" t="s">
        <v>18</v>
      </c>
      <c r="G28" s="7" t="s">
        <v>110</v>
      </c>
      <c r="H28" s="7">
        <v>40</v>
      </c>
      <c r="I28" s="7">
        <v>11</v>
      </c>
      <c r="J28" s="7">
        <v>10</v>
      </c>
      <c r="K28" s="7">
        <v>3</v>
      </c>
      <c r="L28" s="7">
        <v>7</v>
      </c>
      <c r="M28" s="7">
        <f t="shared" si="1"/>
        <v>71</v>
      </c>
      <c r="N28" s="12" t="s">
        <v>186</v>
      </c>
    </row>
    <row r="29" spans="1:14" s="8" customFormat="1" ht="14.25" customHeight="1">
      <c r="A29" s="4" t="s">
        <v>111</v>
      </c>
      <c r="B29" s="4">
        <f t="shared" si="0"/>
        <v>26</v>
      </c>
      <c r="C29" s="4" t="s">
        <v>10</v>
      </c>
      <c r="D29" s="5" t="s">
        <v>112</v>
      </c>
      <c r="E29" s="5" t="s">
        <v>113</v>
      </c>
      <c r="F29" s="6" t="s">
        <v>18</v>
      </c>
      <c r="G29" s="7" t="s">
        <v>114</v>
      </c>
      <c r="H29" s="7">
        <v>36</v>
      </c>
      <c r="I29" s="7">
        <v>20</v>
      </c>
      <c r="J29" s="7">
        <v>10</v>
      </c>
      <c r="K29" s="7">
        <v>10</v>
      </c>
      <c r="L29" s="7">
        <v>15</v>
      </c>
      <c r="M29" s="7">
        <f t="shared" si="1"/>
        <v>91</v>
      </c>
      <c r="N29" s="12" t="s">
        <v>187</v>
      </c>
    </row>
    <row r="30" spans="1:14" s="8" customFormat="1" ht="14.25" customHeight="1">
      <c r="A30" s="4" t="s">
        <v>115</v>
      </c>
      <c r="B30" s="4">
        <f t="shared" si="0"/>
        <v>27</v>
      </c>
      <c r="C30" s="4" t="s">
        <v>10</v>
      </c>
      <c r="D30" s="5" t="s">
        <v>116</v>
      </c>
      <c r="E30" s="5" t="s">
        <v>117</v>
      </c>
      <c r="F30" s="6" t="s">
        <v>13</v>
      </c>
      <c r="G30" s="7" t="s">
        <v>118</v>
      </c>
      <c r="H30" s="7">
        <v>34</v>
      </c>
      <c r="I30" s="7">
        <v>20</v>
      </c>
      <c r="J30" s="7">
        <v>8</v>
      </c>
      <c r="K30" s="7">
        <v>10</v>
      </c>
      <c r="L30" s="7">
        <v>18</v>
      </c>
      <c r="M30" s="7">
        <f t="shared" si="1"/>
        <v>90</v>
      </c>
      <c r="N30" s="12" t="s">
        <v>187</v>
      </c>
    </row>
    <row r="31" spans="1:14" s="8" customFormat="1" ht="14.25" customHeight="1">
      <c r="A31" s="4" t="s">
        <v>119</v>
      </c>
      <c r="B31" s="4">
        <f t="shared" si="0"/>
        <v>28</v>
      </c>
      <c r="C31" s="4" t="s">
        <v>10</v>
      </c>
      <c r="D31" s="5" t="s">
        <v>120</v>
      </c>
      <c r="E31" s="5" t="s">
        <v>121</v>
      </c>
      <c r="F31" s="6" t="s">
        <v>13</v>
      </c>
      <c r="G31" s="7" t="s">
        <v>122</v>
      </c>
      <c r="H31" s="7">
        <v>36</v>
      </c>
      <c r="I31" s="7">
        <v>18</v>
      </c>
      <c r="J31" s="7">
        <v>10</v>
      </c>
      <c r="K31" s="7">
        <v>10</v>
      </c>
      <c r="L31" s="7">
        <v>19</v>
      </c>
      <c r="M31" s="7">
        <f t="shared" si="1"/>
        <v>93</v>
      </c>
      <c r="N31" s="12" t="s">
        <v>187</v>
      </c>
    </row>
    <row r="32" spans="1:14" s="8" customFormat="1" ht="14.25" customHeight="1">
      <c r="A32" s="4" t="s">
        <v>123</v>
      </c>
      <c r="B32" s="4">
        <f t="shared" si="0"/>
        <v>29</v>
      </c>
      <c r="C32" s="4" t="s">
        <v>10</v>
      </c>
      <c r="D32" s="5" t="s">
        <v>124</v>
      </c>
      <c r="E32" s="5" t="s">
        <v>125</v>
      </c>
      <c r="F32" s="6" t="s">
        <v>13</v>
      </c>
      <c r="G32" s="7" t="s">
        <v>126</v>
      </c>
      <c r="H32" s="7">
        <v>34</v>
      </c>
      <c r="I32" s="7">
        <v>20</v>
      </c>
      <c r="J32" s="7">
        <v>0</v>
      </c>
      <c r="K32" s="7">
        <v>10</v>
      </c>
      <c r="L32" s="7">
        <v>12</v>
      </c>
      <c r="M32" s="7">
        <f t="shared" si="1"/>
        <v>76</v>
      </c>
      <c r="N32" s="12" t="s">
        <v>186</v>
      </c>
    </row>
    <row r="33" spans="1:14" s="8" customFormat="1" ht="14.25" customHeight="1">
      <c r="A33" s="4" t="s">
        <v>127</v>
      </c>
      <c r="B33" s="4">
        <f t="shared" si="0"/>
        <v>30</v>
      </c>
      <c r="C33" s="4" t="s">
        <v>10</v>
      </c>
      <c r="D33" s="5" t="s">
        <v>128</v>
      </c>
      <c r="E33" s="5" t="s">
        <v>129</v>
      </c>
      <c r="F33" s="6" t="s">
        <v>13</v>
      </c>
      <c r="G33" s="7" t="s">
        <v>130</v>
      </c>
      <c r="H33" s="7">
        <v>34</v>
      </c>
      <c r="I33" s="7">
        <v>19</v>
      </c>
      <c r="J33" s="7">
        <v>10</v>
      </c>
      <c r="K33" s="7">
        <v>9</v>
      </c>
      <c r="L33" s="7">
        <v>19</v>
      </c>
      <c r="M33" s="7">
        <f t="shared" si="1"/>
        <v>91</v>
      </c>
      <c r="N33" s="12" t="s">
        <v>187</v>
      </c>
    </row>
    <row r="34" spans="1:14" s="8" customFormat="1" ht="14.25" customHeight="1">
      <c r="A34" s="4" t="s">
        <v>131</v>
      </c>
      <c r="B34" s="4">
        <f t="shared" si="0"/>
        <v>31</v>
      </c>
      <c r="C34" s="4" t="s">
        <v>10</v>
      </c>
      <c r="D34" s="5" t="s">
        <v>132</v>
      </c>
      <c r="E34" s="5" t="s">
        <v>133</v>
      </c>
      <c r="F34" s="6" t="s">
        <v>13</v>
      </c>
      <c r="G34" s="7" t="s">
        <v>134</v>
      </c>
      <c r="H34" s="7">
        <v>30</v>
      </c>
      <c r="I34" s="7">
        <v>10</v>
      </c>
      <c r="J34" s="7">
        <v>15</v>
      </c>
      <c r="K34" s="7">
        <v>8</v>
      </c>
      <c r="L34" s="7">
        <v>17</v>
      </c>
      <c r="M34" s="7">
        <f t="shared" si="1"/>
        <v>80</v>
      </c>
      <c r="N34" s="12" t="s">
        <v>185</v>
      </c>
    </row>
    <row r="35" spans="1:14" s="8" customFormat="1" ht="14.25" customHeight="1">
      <c r="A35" s="4" t="s">
        <v>135</v>
      </c>
      <c r="B35" s="4">
        <f t="shared" si="0"/>
        <v>32</v>
      </c>
      <c r="C35" s="4" t="s">
        <v>10</v>
      </c>
      <c r="D35" s="5" t="s">
        <v>136</v>
      </c>
      <c r="E35" s="5" t="s">
        <v>137</v>
      </c>
      <c r="F35" s="6" t="s">
        <v>13</v>
      </c>
      <c r="G35" s="7" t="s">
        <v>138</v>
      </c>
      <c r="H35" s="7">
        <v>30</v>
      </c>
      <c r="I35" s="7">
        <v>18</v>
      </c>
      <c r="J35" s="7">
        <v>10</v>
      </c>
      <c r="K35" s="7">
        <v>9</v>
      </c>
      <c r="L35" s="7">
        <v>5</v>
      </c>
      <c r="M35" s="7">
        <f t="shared" si="1"/>
        <v>72</v>
      </c>
      <c r="N35" s="12" t="s">
        <v>186</v>
      </c>
    </row>
    <row r="36" spans="1:14" s="8" customFormat="1" ht="14.25" customHeight="1">
      <c r="A36" s="4" t="s">
        <v>139</v>
      </c>
      <c r="B36" s="4">
        <f t="shared" si="0"/>
        <v>33</v>
      </c>
      <c r="C36" s="4" t="s">
        <v>10</v>
      </c>
      <c r="D36" s="5" t="s">
        <v>140</v>
      </c>
      <c r="E36" s="5" t="s">
        <v>141</v>
      </c>
      <c r="F36" s="6" t="s">
        <v>18</v>
      </c>
      <c r="G36" s="7" t="s">
        <v>142</v>
      </c>
      <c r="H36" s="7">
        <v>36</v>
      </c>
      <c r="I36" s="7">
        <v>15</v>
      </c>
      <c r="J36" s="7">
        <v>10</v>
      </c>
      <c r="K36" s="7">
        <v>6</v>
      </c>
      <c r="L36" s="7">
        <v>8</v>
      </c>
      <c r="M36" s="7">
        <f t="shared" si="1"/>
        <v>75</v>
      </c>
      <c r="N36" s="12" t="s">
        <v>186</v>
      </c>
    </row>
    <row r="37" spans="1:14" s="8" customFormat="1" ht="14.25" customHeight="1">
      <c r="A37" s="4" t="s">
        <v>143</v>
      </c>
      <c r="B37" s="4">
        <f t="shared" si="0"/>
        <v>34</v>
      </c>
      <c r="C37" s="4" t="s">
        <v>10</v>
      </c>
      <c r="D37" s="5" t="s">
        <v>116</v>
      </c>
      <c r="E37" s="5" t="s">
        <v>144</v>
      </c>
      <c r="F37" s="6" t="s">
        <v>18</v>
      </c>
      <c r="G37" s="7" t="s">
        <v>145</v>
      </c>
      <c r="H37" s="7">
        <v>36</v>
      </c>
      <c r="I37" s="7">
        <v>13</v>
      </c>
      <c r="J37" s="7">
        <v>9</v>
      </c>
      <c r="K37" s="7">
        <v>10</v>
      </c>
      <c r="L37" s="7">
        <v>18</v>
      </c>
      <c r="M37" s="7">
        <f t="shared" si="1"/>
        <v>86</v>
      </c>
      <c r="N37" s="12" t="s">
        <v>185</v>
      </c>
    </row>
    <row r="38" spans="1:14" s="8" customFormat="1" ht="14.25" customHeight="1">
      <c r="A38" s="4" t="s">
        <v>146</v>
      </c>
      <c r="B38" s="4">
        <f t="shared" si="0"/>
        <v>35</v>
      </c>
      <c r="C38" s="4" t="s">
        <v>10</v>
      </c>
      <c r="D38" s="5" t="s">
        <v>147</v>
      </c>
      <c r="E38" s="5" t="s">
        <v>148</v>
      </c>
      <c r="F38" s="6" t="s">
        <v>18</v>
      </c>
      <c r="G38" s="7" t="s">
        <v>149</v>
      </c>
      <c r="H38" s="7">
        <v>36</v>
      </c>
      <c r="I38" s="7">
        <v>19</v>
      </c>
      <c r="J38" s="7">
        <v>8</v>
      </c>
      <c r="K38" s="7">
        <v>10</v>
      </c>
      <c r="L38" s="7">
        <v>20</v>
      </c>
      <c r="M38" s="7">
        <f t="shared" si="1"/>
        <v>93</v>
      </c>
      <c r="N38" s="12" t="s">
        <v>187</v>
      </c>
    </row>
    <row r="39" spans="1:14" s="8" customFormat="1" ht="14.25" customHeight="1">
      <c r="A39" s="4" t="s">
        <v>150</v>
      </c>
      <c r="B39" s="4">
        <f t="shared" si="0"/>
        <v>36</v>
      </c>
      <c r="C39" s="4" t="s">
        <v>10</v>
      </c>
      <c r="D39" s="5" t="s">
        <v>151</v>
      </c>
      <c r="E39" s="5" t="s">
        <v>152</v>
      </c>
      <c r="F39" s="6" t="s">
        <v>13</v>
      </c>
      <c r="G39" s="7" t="s">
        <v>153</v>
      </c>
      <c r="H39" s="7">
        <v>38</v>
      </c>
      <c r="I39" s="7">
        <v>15</v>
      </c>
      <c r="J39" s="7">
        <v>5</v>
      </c>
      <c r="K39" s="7">
        <v>5</v>
      </c>
      <c r="L39" s="7">
        <v>10</v>
      </c>
      <c r="M39" s="7">
        <f t="shared" si="1"/>
        <v>73</v>
      </c>
      <c r="N39" s="12" t="s">
        <v>186</v>
      </c>
    </row>
    <row r="40" spans="1:14" s="8" customFormat="1" ht="14.25" customHeight="1">
      <c r="A40" s="4" t="s">
        <v>154</v>
      </c>
      <c r="B40" s="4">
        <f t="shared" si="0"/>
        <v>37</v>
      </c>
      <c r="C40" s="4" t="s">
        <v>10</v>
      </c>
      <c r="D40" s="5" t="s">
        <v>57</v>
      </c>
      <c r="E40" s="5" t="s">
        <v>93</v>
      </c>
      <c r="F40" s="6" t="s">
        <v>13</v>
      </c>
      <c r="G40" s="7" t="s">
        <v>155</v>
      </c>
      <c r="H40" s="7">
        <v>32</v>
      </c>
      <c r="I40" s="7">
        <v>16</v>
      </c>
      <c r="J40" s="7">
        <v>10</v>
      </c>
      <c r="K40" s="7">
        <v>10</v>
      </c>
      <c r="L40" s="7">
        <v>18</v>
      </c>
      <c r="M40" s="7">
        <f t="shared" si="1"/>
        <v>86</v>
      </c>
      <c r="N40" s="12" t="s">
        <v>185</v>
      </c>
    </row>
    <row r="41" spans="1:14" s="8" customFormat="1" ht="14.25" customHeight="1">
      <c r="A41" s="4" t="s">
        <v>156</v>
      </c>
      <c r="B41" s="4">
        <f t="shared" ref="B41:B46" si="2">IF(C40&lt;&gt;C41,1,B40+1)</f>
        <v>38</v>
      </c>
      <c r="C41" s="4" t="s">
        <v>10</v>
      </c>
      <c r="D41" s="5" t="s">
        <v>104</v>
      </c>
      <c r="E41" s="5" t="s">
        <v>57</v>
      </c>
      <c r="F41" s="6" t="s">
        <v>18</v>
      </c>
      <c r="G41" s="7" t="s">
        <v>157</v>
      </c>
      <c r="H41" s="7">
        <v>38</v>
      </c>
      <c r="I41" s="7">
        <v>18</v>
      </c>
      <c r="J41" s="7">
        <v>9</v>
      </c>
      <c r="K41" s="7">
        <v>10</v>
      </c>
      <c r="L41" s="7">
        <v>18</v>
      </c>
      <c r="M41" s="7">
        <f t="shared" si="1"/>
        <v>93</v>
      </c>
      <c r="N41" s="12" t="s">
        <v>187</v>
      </c>
    </row>
    <row r="42" spans="1:14" s="8" customFormat="1" ht="14.25" customHeight="1">
      <c r="A42" s="4" t="s">
        <v>158</v>
      </c>
      <c r="B42" s="4">
        <f t="shared" si="2"/>
        <v>39</v>
      </c>
      <c r="C42" s="4" t="s">
        <v>10</v>
      </c>
      <c r="D42" s="5" t="s">
        <v>159</v>
      </c>
      <c r="E42" s="5" t="s">
        <v>160</v>
      </c>
      <c r="F42" s="6" t="s">
        <v>13</v>
      </c>
      <c r="G42" s="7" t="s">
        <v>161</v>
      </c>
      <c r="H42" s="7">
        <v>36</v>
      </c>
      <c r="I42" s="7">
        <v>15</v>
      </c>
      <c r="J42" s="7">
        <v>5</v>
      </c>
      <c r="K42" s="7">
        <v>6</v>
      </c>
      <c r="L42" s="7">
        <v>18</v>
      </c>
      <c r="M42" s="7">
        <f t="shared" si="1"/>
        <v>80</v>
      </c>
      <c r="N42" s="12" t="s">
        <v>185</v>
      </c>
    </row>
    <row r="43" spans="1:14" s="8" customFormat="1" ht="14.25" customHeight="1">
      <c r="A43" s="4" t="s">
        <v>162</v>
      </c>
      <c r="B43" s="4">
        <f t="shared" si="2"/>
        <v>40</v>
      </c>
      <c r="C43" s="4" t="s">
        <v>10</v>
      </c>
      <c r="D43" s="5" t="s">
        <v>163</v>
      </c>
      <c r="E43" s="5" t="s">
        <v>164</v>
      </c>
      <c r="F43" s="6" t="s">
        <v>13</v>
      </c>
      <c r="G43" s="7" t="s">
        <v>165</v>
      </c>
      <c r="H43" s="7">
        <v>34</v>
      </c>
      <c r="I43" s="7">
        <v>20</v>
      </c>
      <c r="J43" s="7">
        <v>10</v>
      </c>
      <c r="K43" s="7">
        <v>10</v>
      </c>
      <c r="L43" s="7">
        <v>19</v>
      </c>
      <c r="M43" s="7">
        <f t="shared" si="1"/>
        <v>93</v>
      </c>
      <c r="N43" s="12" t="s">
        <v>187</v>
      </c>
    </row>
    <row r="44" spans="1:14" s="8" customFormat="1" ht="14.25" customHeight="1">
      <c r="A44" s="4" t="s">
        <v>166</v>
      </c>
      <c r="B44" s="4">
        <f t="shared" si="2"/>
        <v>41</v>
      </c>
      <c r="C44" s="4" t="s">
        <v>10</v>
      </c>
      <c r="D44" s="5" t="s">
        <v>120</v>
      </c>
      <c r="E44" s="5" t="s">
        <v>167</v>
      </c>
      <c r="F44" s="6" t="s">
        <v>13</v>
      </c>
      <c r="G44" s="7" t="s">
        <v>168</v>
      </c>
      <c r="H44" s="7">
        <v>32</v>
      </c>
      <c r="I44" s="7">
        <v>19</v>
      </c>
      <c r="J44" s="7">
        <v>5</v>
      </c>
      <c r="K44" s="7">
        <v>5</v>
      </c>
      <c r="L44" s="7">
        <v>17</v>
      </c>
      <c r="M44" s="7">
        <f t="shared" si="1"/>
        <v>78</v>
      </c>
      <c r="N44" s="12" t="s">
        <v>186</v>
      </c>
    </row>
    <row r="45" spans="1:14" s="8" customFormat="1" ht="14.25" customHeight="1">
      <c r="A45" s="4" t="s">
        <v>169</v>
      </c>
      <c r="B45" s="4">
        <f t="shared" si="2"/>
        <v>42</v>
      </c>
      <c r="C45" s="4" t="s">
        <v>10</v>
      </c>
      <c r="D45" s="5" t="s">
        <v>170</v>
      </c>
      <c r="E45" s="5" t="s">
        <v>171</v>
      </c>
      <c r="F45" s="6" t="s">
        <v>172</v>
      </c>
      <c r="G45" s="7" t="s">
        <v>173</v>
      </c>
      <c r="H45" s="7"/>
      <c r="I45" s="7"/>
      <c r="J45" s="7"/>
      <c r="K45" s="7"/>
      <c r="L45" s="7"/>
      <c r="M45" s="7"/>
      <c r="N45" s="12"/>
    </row>
    <row r="46" spans="1:14" s="11" customFormat="1" ht="14.25" customHeight="1">
      <c r="A46" s="4" t="s">
        <v>174</v>
      </c>
      <c r="B46" s="4">
        <f t="shared" si="2"/>
        <v>43</v>
      </c>
      <c r="C46" s="4" t="s">
        <v>10</v>
      </c>
      <c r="D46" s="5" t="s">
        <v>175</v>
      </c>
      <c r="E46" s="5" t="s">
        <v>176</v>
      </c>
      <c r="F46" s="4" t="s">
        <v>18</v>
      </c>
      <c r="G46" s="10" t="s">
        <v>177</v>
      </c>
      <c r="H46" s="7">
        <v>34</v>
      </c>
      <c r="I46" s="7">
        <v>20</v>
      </c>
      <c r="J46" s="7">
        <v>10</v>
      </c>
      <c r="K46" s="7">
        <v>9</v>
      </c>
      <c r="L46" s="7">
        <v>19</v>
      </c>
      <c r="M46" s="7">
        <f t="shared" si="1"/>
        <v>92</v>
      </c>
      <c r="N46" s="13" t="s">
        <v>187</v>
      </c>
    </row>
    <row r="47" spans="1:14">
      <c r="M47" s="12" t="s">
        <v>187</v>
      </c>
      <c r="N47" s="12">
        <f>COUNTIF(N4:N46,"VIII")</f>
        <v>16</v>
      </c>
    </row>
    <row r="48" spans="1:14">
      <c r="M48" s="12" t="s">
        <v>185</v>
      </c>
      <c r="N48" s="12">
        <f>COUNTIF(N4:N46,"VII")</f>
        <v>12</v>
      </c>
    </row>
    <row r="49" spans="13:14">
      <c r="M49" s="12" t="s">
        <v>186</v>
      </c>
      <c r="N49" s="12">
        <f>COUNTIF(N4:N46,"VI")</f>
        <v>12</v>
      </c>
    </row>
    <row r="50" spans="13:14">
      <c r="M50" s="12" t="s">
        <v>188</v>
      </c>
      <c r="N50" s="12">
        <f>COUNTIF(N4:N46,"V")</f>
        <v>0</v>
      </c>
    </row>
    <row r="51" spans="13:14">
      <c r="M51" s="12" t="s">
        <v>189</v>
      </c>
      <c r="N51" s="12">
        <f>COUNTIF(N4:N46,"V")</f>
        <v>0</v>
      </c>
    </row>
    <row r="52" spans="13:14">
      <c r="M52" s="12" t="s">
        <v>190</v>
      </c>
      <c r="N52" s="12">
        <f>COUNTIF(N4:N46,"IV")</f>
        <v>0</v>
      </c>
    </row>
    <row r="53" spans="13:14">
      <c r="M53" s="12" t="s">
        <v>191</v>
      </c>
      <c r="N53" s="12">
        <f>COUNTIF(N4:N46,"II")</f>
        <v>0</v>
      </c>
    </row>
    <row r="54" spans="13:14">
      <c r="M54" s="12" t="s">
        <v>192</v>
      </c>
      <c r="N54" s="12">
        <f>COUNTIF(N4:N46,"I")</f>
        <v>0</v>
      </c>
    </row>
    <row r="55" spans="13:14">
      <c r="N55" s="2">
        <f>SUM(N47:N54)</f>
        <v>40</v>
      </c>
    </row>
  </sheetData>
  <sortState ref="A4:M45">
    <sortCondition ref="A4"/>
  </sortState>
  <mergeCells count="16">
    <mergeCell ref="G2:G3"/>
    <mergeCell ref="A1:D1"/>
    <mergeCell ref="E1:F1"/>
    <mergeCell ref="A2:A3"/>
    <mergeCell ref="B2:B3"/>
    <mergeCell ref="C2:C3"/>
    <mergeCell ref="D2:D3"/>
    <mergeCell ref="E2:E3"/>
    <mergeCell ref="F2:F3"/>
    <mergeCell ref="H1:H2"/>
    <mergeCell ref="N1:N3"/>
    <mergeCell ref="M1:M2"/>
    <mergeCell ref="L1:L2"/>
    <mergeCell ref="K1:K2"/>
    <mergeCell ref="J1:J2"/>
    <mergeCell ref="I1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159010941005</dc:creator>
  <cp:lastModifiedBy>208</cp:lastModifiedBy>
  <dcterms:created xsi:type="dcterms:W3CDTF">2019-12-12T05:14:00Z</dcterms:created>
  <dcterms:modified xsi:type="dcterms:W3CDTF">2019-12-19T09:04:00Z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